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at\www.ms-excel.jp\excel\"/>
    </mc:Choice>
  </mc:AlternateContent>
  <bookViews>
    <workbookView xWindow="0" yWindow="15" windowWidth="15255" windowHeight="9450"/>
  </bookViews>
  <sheets>
    <sheet name="解説" sheetId="1" r:id="rId1"/>
  </sheets>
  <calcPr calcId="162913"/>
</workbook>
</file>

<file path=xl/calcChain.xml><?xml version="1.0" encoding="utf-8"?>
<calcChain xmlns="http://schemas.openxmlformats.org/spreadsheetml/2006/main">
  <c r="E6" i="1" l="1"/>
  <c r="H6" i="1"/>
  <c r="E7" i="1"/>
  <c r="H7" i="1"/>
  <c r="E8" i="1"/>
  <c r="H8" i="1"/>
  <c r="E9" i="1"/>
  <c r="H9" i="1"/>
  <c r="E10" i="1"/>
  <c r="H10" i="1"/>
  <c r="E11" i="1"/>
  <c r="H11" i="1"/>
  <c r="E12" i="1"/>
  <c r="H12" i="1"/>
  <c r="E13" i="1"/>
  <c r="H13" i="1"/>
  <c r="E14" i="1"/>
  <c r="H14" i="1"/>
  <c r="E15" i="1"/>
  <c r="H15" i="1"/>
  <c r="E16" i="1"/>
  <c r="H16" i="1"/>
  <c r="E17" i="1"/>
  <c r="H17" i="1"/>
  <c r="E18" i="1"/>
  <c r="H18" i="1"/>
  <c r="H23" i="1"/>
  <c r="H24" i="1"/>
  <c r="H25" i="1"/>
  <c r="H26" i="1"/>
  <c r="H27" i="1"/>
  <c r="H33" i="1"/>
  <c r="H34" i="1"/>
  <c r="H35" i="1"/>
  <c r="H36" i="1"/>
  <c r="H37" i="1"/>
  <c r="H43" i="1"/>
  <c r="H44" i="1"/>
  <c r="H45" i="1"/>
  <c r="J58" i="1"/>
  <c r="J62" i="1"/>
  <c r="J65" i="1"/>
  <c r="J69" i="1"/>
  <c r="J72" i="1"/>
</calcChain>
</file>

<file path=xl/sharedStrings.xml><?xml version="1.0" encoding="utf-8"?>
<sst xmlns="http://schemas.openxmlformats.org/spreadsheetml/2006/main" count="62" uniqueCount="53">
  <si>
    <t>実技と学科の差が１０点以上の場合に「学科優勢」又は「実技優勢」を表示</t>
    <rPh sb="0" eb="2">
      <t>ジツギ</t>
    </rPh>
    <rPh sb="3" eb="5">
      <t>ガッカ</t>
    </rPh>
    <rPh sb="6" eb="7">
      <t>サ</t>
    </rPh>
    <rPh sb="10" eb="13">
      <t>テンイジョウ</t>
    </rPh>
    <rPh sb="14" eb="16">
      <t>バアイ</t>
    </rPh>
    <rPh sb="18" eb="20">
      <t>ガッカ</t>
    </rPh>
    <rPh sb="20" eb="22">
      <t>ユウセイ</t>
    </rPh>
    <rPh sb="23" eb="24">
      <t>マタ</t>
    </rPh>
    <rPh sb="26" eb="28">
      <t>ジツギ</t>
    </rPh>
    <rPh sb="28" eb="30">
      <t>ユウセイ</t>
    </rPh>
    <phoneticPr fontId="1"/>
  </si>
  <si>
    <t>差が１０点未満の場合は「バランス」を表示</t>
    <rPh sb="0" eb="1">
      <t>サ</t>
    </rPh>
    <rPh sb="4" eb="5">
      <t>テン</t>
    </rPh>
    <rPh sb="5" eb="7">
      <t>ミマン</t>
    </rPh>
    <rPh sb="8" eb="10">
      <t>バアイ</t>
    </rPh>
    <rPh sb="18" eb="20">
      <t>ヒョウジ</t>
    </rPh>
    <phoneticPr fontId="1"/>
  </si>
  <si>
    <t>学科</t>
    <rPh sb="0" eb="2">
      <t>ガッカ</t>
    </rPh>
    <phoneticPr fontId="1"/>
  </si>
  <si>
    <t>実技</t>
    <rPh sb="0" eb="2">
      <t>ジツギ</t>
    </rPh>
    <phoneticPr fontId="1"/>
  </si>
  <si>
    <t>合計</t>
    <rPh sb="0" eb="2">
      <t>ゴウケイ</t>
    </rPh>
    <phoneticPr fontId="1"/>
  </si>
  <si>
    <t>判定</t>
    <rPh sb="0" eb="2">
      <t>ハンテイ</t>
    </rPh>
    <phoneticPr fontId="1"/>
  </si>
  <si>
    <t>解答見本</t>
    <rPh sb="0" eb="2">
      <t>カイトウ</t>
    </rPh>
    <rPh sb="2" eb="4">
      <t>ミホン</t>
    </rPh>
    <phoneticPr fontId="1"/>
  </si>
  <si>
    <t>応用</t>
    <rPh sb="0" eb="2">
      <t>オウヨウ</t>
    </rPh>
    <phoneticPr fontId="1"/>
  </si>
  <si>
    <t>平均</t>
    <rPh sb="0" eb="2">
      <t>ヘイキン</t>
    </rPh>
    <phoneticPr fontId="1"/>
  </si>
  <si>
    <t>名前</t>
    <rPh sb="0" eb="2">
      <t>ナマエ</t>
    </rPh>
    <phoneticPr fontId="1"/>
  </si>
  <si>
    <t>小早川 次郎</t>
  </si>
  <si>
    <t>佐川 猛雄</t>
  </si>
  <si>
    <t>篠原 虎鉄</t>
  </si>
  <si>
    <t>仙崎 奈津美</t>
  </si>
  <si>
    <t>園村 久子</t>
  </si>
  <si>
    <t>タイム</t>
    <phoneticPr fontId="1"/>
  </si>
  <si>
    <t>解答欄</t>
    <rPh sb="0" eb="2">
      <t>カイトウ</t>
    </rPh>
    <rPh sb="2" eb="3">
      <t>ラン</t>
    </rPh>
    <phoneticPr fontId="1"/>
  </si>
  <si>
    <t>岸川</t>
    <rPh sb="0" eb="2">
      <t>キシカワ</t>
    </rPh>
    <phoneticPr fontId="1"/>
  </si>
  <si>
    <t>優　勝</t>
    <rPh sb="0" eb="1">
      <t>ユウ</t>
    </rPh>
    <rPh sb="2" eb="3">
      <t>カツ</t>
    </rPh>
    <phoneticPr fontId="1"/>
  </si>
  <si>
    <t>椎名</t>
    <rPh sb="0" eb="2">
      <t>シイナ</t>
    </rPh>
    <phoneticPr fontId="1"/>
  </si>
  <si>
    <t>準優勝</t>
    <rPh sb="0" eb="3">
      <t>ジュンユウショウ</t>
    </rPh>
    <phoneticPr fontId="1"/>
  </si>
  <si>
    <t>井山</t>
    <rPh sb="0" eb="2">
      <t>イヤマ</t>
    </rPh>
    <phoneticPr fontId="1"/>
  </si>
  <si>
    <t>最下位</t>
    <rPh sb="0" eb="3">
      <t>サイカイ</t>
    </rPh>
    <phoneticPr fontId="1"/>
  </si>
  <si>
    <t>杉菜</t>
    <rPh sb="0" eb="2">
      <t>スギナ</t>
    </rPh>
    <phoneticPr fontId="1"/>
  </si>
  <si>
    <t>三輪</t>
    <rPh sb="0" eb="2">
      <t>ミワ</t>
    </rPh>
    <phoneticPr fontId="1"/>
  </si>
  <si>
    <t>節川</t>
    <rPh sb="0" eb="1">
      <t>セツ</t>
    </rPh>
    <rPh sb="1" eb="2">
      <t>カワ</t>
    </rPh>
    <phoneticPr fontId="1"/>
  </si>
  <si>
    <t>猫山</t>
    <rPh sb="0" eb="1">
      <t>ネコ</t>
    </rPh>
    <rPh sb="1" eb="2">
      <t>ヤマ</t>
    </rPh>
    <phoneticPr fontId="1"/>
  </si>
  <si>
    <t>藤山</t>
    <rPh sb="0" eb="2">
      <t>フジヤマ</t>
    </rPh>
    <phoneticPr fontId="1"/>
  </si>
  <si>
    <t>袈裟地</t>
    <rPh sb="0" eb="2">
      <t>ケサ</t>
    </rPh>
    <rPh sb="2" eb="3">
      <t>ジ</t>
    </rPh>
    <phoneticPr fontId="1"/>
  </si>
  <si>
    <t>比地</t>
    <rPh sb="0" eb="2">
      <t>ヒジ</t>
    </rPh>
    <phoneticPr fontId="1"/>
  </si>
  <si>
    <t>仁和</t>
    <rPh sb="0" eb="2">
      <t>ニンナ</t>
    </rPh>
    <phoneticPr fontId="1"/>
  </si>
  <si>
    <t>鶴多</t>
    <rPh sb="0" eb="1">
      <t>ツル</t>
    </rPh>
    <rPh sb="1" eb="2">
      <t>タ</t>
    </rPh>
    <phoneticPr fontId="1"/>
  </si>
  <si>
    <t>式の合体</t>
    <rPh sb="0" eb="1">
      <t>シキ</t>
    </rPh>
    <rPh sb="2" eb="4">
      <t>ガッタイ</t>
    </rPh>
    <phoneticPr fontId="1"/>
  </si>
  <si>
    <t>先ず最初に最も簡単な式を作ります。</t>
    <rPh sb="0" eb="1">
      <t>マ</t>
    </rPh>
    <rPh sb="2" eb="4">
      <t>サイショ</t>
    </rPh>
    <rPh sb="5" eb="6">
      <t>モット</t>
    </rPh>
    <rPh sb="7" eb="9">
      <t>カンタン</t>
    </rPh>
    <rPh sb="10" eb="11">
      <t>シキ</t>
    </rPh>
    <rPh sb="12" eb="13">
      <t>ツク</t>
    </rPh>
    <phoneticPr fontId="1"/>
  </si>
  <si>
    <t>この式なら、範囲部分は変える必要がありませんから第２引数の部分を</t>
    <rPh sb="2" eb="3">
      <t>シキ</t>
    </rPh>
    <rPh sb="6" eb="8">
      <t>ハンイ</t>
    </rPh>
    <rPh sb="8" eb="10">
      <t>ブブン</t>
    </rPh>
    <rPh sb="11" eb="12">
      <t>カ</t>
    </rPh>
    <rPh sb="14" eb="16">
      <t>ヒツヨウ</t>
    </rPh>
    <rPh sb="24" eb="25">
      <t>ダイ</t>
    </rPh>
    <rPh sb="26" eb="28">
      <t>ヒキスウ</t>
    </rPh>
    <rPh sb="29" eb="31">
      <t>ブブン</t>
    </rPh>
    <phoneticPr fontId="1"/>
  </si>
  <si>
    <t>別の関数で書きます。</t>
    <rPh sb="0" eb="1">
      <t>ベツ</t>
    </rPh>
    <rPh sb="2" eb="4">
      <t>カンスウ</t>
    </rPh>
    <rPh sb="5" eb="6">
      <t>カ</t>
    </rPh>
    <phoneticPr fontId="1"/>
  </si>
  <si>
    <t>46.31の部分も関数で書けます。。</t>
    <rPh sb="6" eb="8">
      <t>ブブン</t>
    </rPh>
    <rPh sb="9" eb="11">
      <t>カンスウ</t>
    </rPh>
    <rPh sb="12" eb="13">
      <t>カ</t>
    </rPh>
    <phoneticPr fontId="1"/>
  </si>
  <si>
    <t>それぞれの式を関数の引数部分にコピペで置き換えすれば完成します。</t>
    <rPh sb="5" eb="6">
      <t>シキ</t>
    </rPh>
    <rPh sb="7" eb="9">
      <t>カンスウ</t>
    </rPh>
    <rPh sb="10" eb="12">
      <t>ヒキスウ</t>
    </rPh>
    <rPh sb="12" eb="14">
      <t>ブブン</t>
    </rPh>
    <rPh sb="19" eb="20">
      <t>オ</t>
    </rPh>
    <rPh sb="21" eb="22">
      <t>カ</t>
    </rPh>
    <rPh sb="26" eb="28">
      <t>カンセイ</t>
    </rPh>
    <phoneticPr fontId="1"/>
  </si>
  <si>
    <t>式１の46.31の部分を式２で置き換え</t>
    <rPh sb="0" eb="1">
      <t>シキ</t>
    </rPh>
    <rPh sb="9" eb="11">
      <t>ブブン</t>
    </rPh>
    <rPh sb="12" eb="13">
      <t>シキ</t>
    </rPh>
    <rPh sb="15" eb="16">
      <t>オ</t>
    </rPh>
    <rPh sb="17" eb="18">
      <t>カ</t>
    </rPh>
    <phoneticPr fontId="1"/>
  </si>
  <si>
    <t/>
  </si>
  <si>
    <t>IFと他の関数の組み合わせ</t>
    <rPh sb="3" eb="4">
      <t>タ</t>
    </rPh>
    <rPh sb="5" eb="7">
      <t>カンスウ</t>
    </rPh>
    <rPh sb="8" eb="9">
      <t>ク</t>
    </rPh>
    <rPh sb="10" eb="11">
      <t>ア</t>
    </rPh>
    <phoneticPr fontId="1"/>
  </si>
  <si>
    <t>平均点が８０点以上なら「合格」を表示</t>
    <rPh sb="0" eb="3">
      <t>ヘイキンテン</t>
    </rPh>
    <rPh sb="6" eb="9">
      <t>テンイジョウ</t>
    </rPh>
    <rPh sb="12" eb="14">
      <t>ゴウカク</t>
    </rPh>
    <rPh sb="16" eb="18">
      <t>ヒョウジ</t>
    </rPh>
    <phoneticPr fontId="1"/>
  </si>
  <si>
    <t>INDEXとMATCHの組み合わせ</t>
    <rPh sb="12" eb="13">
      <t>ク</t>
    </rPh>
    <rPh sb="14" eb="15">
      <t>ア</t>
    </rPh>
    <phoneticPr fontId="1"/>
  </si>
  <si>
    <t>平均値を小数点以下１桁の値に</t>
    <rPh sb="0" eb="3">
      <t>ヘイキンチ</t>
    </rPh>
    <rPh sb="4" eb="7">
      <t>ショウスウテン</t>
    </rPh>
    <rPh sb="7" eb="9">
      <t>イカ</t>
    </rPh>
    <rPh sb="10" eb="11">
      <t>ケタ</t>
    </rPh>
    <rPh sb="12" eb="13">
      <t>アタイ</t>
    </rPh>
    <phoneticPr fontId="1"/>
  </si>
  <si>
    <t>簡単な使い方</t>
    <rPh sb="0" eb="2">
      <t>カンタン</t>
    </rPh>
    <phoneticPr fontId="1"/>
  </si>
  <si>
    <t>基本</t>
    <rPh sb="0" eb="2">
      <t>キホン</t>
    </rPh>
    <phoneticPr fontId="1"/>
  </si>
  <si>
    <t>元の式　　=INDEX(C43:C54,6)</t>
    <rPh sb="0" eb="1">
      <t>モト</t>
    </rPh>
    <rPh sb="2" eb="3">
      <t>シキ</t>
    </rPh>
    <phoneticPr fontId="1"/>
  </si>
  <si>
    <t>式１　　　　=MATCH(46.31,D43:D54,FALSE)</t>
    <rPh sb="0" eb="1">
      <t>シキ</t>
    </rPh>
    <phoneticPr fontId="1"/>
  </si>
  <si>
    <t>式２　　　　=MIN(D43:D54)</t>
    <rPh sb="0" eb="1">
      <t>シキ</t>
    </rPh>
    <phoneticPr fontId="1"/>
  </si>
  <si>
    <t>式３　　　　=MATCH(MIN(D43:D54),D43:D54,FALSE)</t>
    <rPh sb="0" eb="1">
      <t>シキ</t>
    </rPh>
    <phoneticPr fontId="1"/>
  </si>
  <si>
    <t>元の式の6の部分を式３で置き換えて完成</t>
    <rPh sb="0" eb="1">
      <t>モト</t>
    </rPh>
    <rPh sb="2" eb="3">
      <t>シキ</t>
    </rPh>
    <rPh sb="6" eb="8">
      <t>ブブン</t>
    </rPh>
    <rPh sb="9" eb="10">
      <t>シキ</t>
    </rPh>
    <rPh sb="12" eb="13">
      <t>オ</t>
    </rPh>
    <rPh sb="14" eb="15">
      <t>カ</t>
    </rPh>
    <rPh sb="17" eb="19">
      <t>カンセイ</t>
    </rPh>
    <phoneticPr fontId="1"/>
  </si>
  <si>
    <t>各順位の名前を表示</t>
    <rPh sb="0" eb="3">
      <t>カクジュンイ</t>
    </rPh>
    <rPh sb="4" eb="6">
      <t>ナマエ</t>
    </rPh>
    <rPh sb="7" eb="9">
      <t>ヒョウジ</t>
    </rPh>
    <phoneticPr fontId="1"/>
  </si>
  <si>
    <t>=INDEX(C43:C54,MATCH(MIN(D43:D54),D43:D54,FALSE))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</si>
</sst>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Red]\(0.00\)"/>
  </numFmts>
  <fonts count="4" x14ac:knownFonts="1">
    <font>
      <sz val="11"/>
      <name val="ＭＳ Ｐゴシック"/>
      <charset val="128"/>
    </font>
    <font>
      <sz val="6"/>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47">
    <xf numFmtId="0" fontId="0" fillId="0" borderId="0" xfId="0">
      <alignment vertical="center"/>
    </xf>
    <xf numFmtId="0" fontId="2" fillId="0" borderId="0" xfId="0" applyFont="1">
      <alignment vertical="center"/>
    </xf>
    <xf numFmtId="0" fontId="2" fillId="0" borderId="0" xfId="0" applyFont="1" applyBorder="1" applyAlignment="1">
      <alignment horizontal="left" vertical="center" indent="1"/>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176" fontId="2" fillId="0" borderId="3" xfId="0" applyNumberFormat="1" applyFont="1" applyBorder="1">
      <alignment vertical="center"/>
    </xf>
    <xf numFmtId="176" fontId="2" fillId="0" borderId="7" xfId="0" applyNumberFormat="1" applyFont="1" applyBorder="1">
      <alignment vertical="center"/>
    </xf>
    <xf numFmtId="0" fontId="2" fillId="0" borderId="13" xfId="0" applyFont="1" applyBorder="1" applyAlignment="1">
      <alignment horizontal="center" vertical="center"/>
    </xf>
    <xf numFmtId="176" fontId="2" fillId="0" borderId="14" xfId="0" applyNumberFormat="1" applyFont="1" applyBorder="1">
      <alignment vertical="center"/>
    </xf>
    <xf numFmtId="0" fontId="2" fillId="0" borderId="17" xfId="0" applyFont="1" applyBorder="1">
      <alignment vertical="center"/>
    </xf>
    <xf numFmtId="0" fontId="2" fillId="0" borderId="20" xfId="0" applyNumberFormat="1" applyFont="1" applyBorder="1">
      <alignment vertical="center"/>
    </xf>
    <xf numFmtId="0" fontId="2" fillId="0" borderId="20" xfId="0" applyFont="1" applyBorder="1">
      <alignment vertical="center"/>
    </xf>
    <xf numFmtId="0" fontId="2" fillId="0" borderId="0" xfId="0" applyFont="1">
      <alignment vertical="center"/>
    </xf>
    <xf numFmtId="0" fontId="3" fillId="0" borderId="0" xfId="0" applyFont="1">
      <alignment vertical="center"/>
    </xf>
    <xf numFmtId="0" fontId="2" fillId="0" borderId="15" xfId="0" quotePrefix="1" applyFont="1" applyBorder="1">
      <alignment vertical="center"/>
    </xf>
    <xf numFmtId="0" fontId="2" fillId="0" borderId="16" xfId="0" quotePrefix="1" applyFont="1" applyBorder="1">
      <alignment vertical="center"/>
    </xf>
    <xf numFmtId="0" fontId="2" fillId="0" borderId="18" xfId="0" quotePrefix="1" applyFont="1" applyBorder="1">
      <alignment vertical="center"/>
    </xf>
    <xf numFmtId="0" fontId="2" fillId="0" borderId="19" xfId="0" quotePrefix="1" applyFont="1" applyBorder="1">
      <alignment vertical="center"/>
    </xf>
    <xf numFmtId="0" fontId="2" fillId="0" borderId="21" xfId="0" quotePrefix="1" applyFont="1" applyBorder="1">
      <alignment vertical="center"/>
    </xf>
    <xf numFmtId="0" fontId="2" fillId="0" borderId="18" xfId="0" quotePrefix="1" applyFont="1" applyBorder="1" applyAlignment="1">
      <alignment horizontal="left" vertical="center" indent="1"/>
    </xf>
    <xf numFmtId="0" fontId="2" fillId="0" borderId="19" xfId="0" quotePrefix="1" applyFont="1" applyBorder="1" applyAlignment="1">
      <alignment horizontal="left" vertical="center" indent="1"/>
    </xf>
    <xf numFmtId="0" fontId="2" fillId="0" borderId="0" xfId="0" applyFont="1" applyBorder="1" applyAlignment="1">
      <alignment horizontal="left" vertical="center" indent="2"/>
    </xf>
    <xf numFmtId="0" fontId="2" fillId="0" borderId="0" xfId="0" quotePrefix="1" applyFont="1" applyBorder="1">
      <alignment vertical="center"/>
    </xf>
    <xf numFmtId="0" fontId="2" fillId="0" borderId="0" xfId="0" applyFont="1" applyBorder="1">
      <alignment vertical="center"/>
    </xf>
    <xf numFmtId="0" fontId="2" fillId="0" borderId="0" xfId="0" applyFont="1" applyBorder="1" applyAlignment="1">
      <alignment horizontal="left" vertical="center" indent="1"/>
    </xf>
    <xf numFmtId="0" fontId="3" fillId="0" borderId="0" xfId="0" applyFont="1" applyBorder="1" applyAlignment="1">
      <alignmen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3"/>
  <sheetViews>
    <sheetView tabSelected="1" workbookViewId="0"/>
  </sheetViews>
  <sheetFormatPr defaultColWidth="8.875" defaultRowHeight="11.25" x14ac:dyDescent="0.15"/>
  <cols>
    <col min="1" max="2" width="2.625" style="1" customWidth="1"/>
    <col min="3" max="6" width="7.125" style="1" customWidth="1"/>
    <col min="7" max="7" width="2.25" style="1" customWidth="1"/>
    <col min="8" max="8" width="9.125" style="1" customWidth="1"/>
    <col min="9" max="9" width="7.125" style="1" customWidth="1"/>
    <col min="10" max="10" width="6" style="1" customWidth="1"/>
    <col min="11" max="16384" width="8.875" style="1"/>
  </cols>
  <sheetData>
    <row r="1" spans="2:10" x14ac:dyDescent="0.15">
      <c r="B1" s="29"/>
      <c r="C1" s="29"/>
      <c r="D1" s="29"/>
      <c r="E1" s="29"/>
      <c r="F1" s="29"/>
      <c r="G1" s="29"/>
      <c r="H1" s="29"/>
      <c r="I1" s="29"/>
      <c r="J1" s="29"/>
    </row>
    <row r="2" spans="2:10" x14ac:dyDescent="0.15">
      <c r="B2" s="30" t="s">
        <v>45</v>
      </c>
      <c r="C2" s="30"/>
      <c r="D2" s="30"/>
      <c r="E2" s="30"/>
      <c r="F2" s="30"/>
      <c r="G2" s="30"/>
      <c r="H2" s="30"/>
      <c r="I2" s="30"/>
      <c r="J2" s="30"/>
    </row>
    <row r="3" spans="2:10" x14ac:dyDescent="0.15">
      <c r="B3" s="41" t="s">
        <v>0</v>
      </c>
      <c r="C3" s="41"/>
      <c r="D3" s="41"/>
      <c r="E3" s="41"/>
      <c r="F3" s="41"/>
      <c r="G3" s="41"/>
      <c r="H3" s="41"/>
      <c r="I3" s="41"/>
      <c r="J3" s="41"/>
    </row>
    <row r="4" spans="2:10" ht="12" thickBot="1" x14ac:dyDescent="0.2">
      <c r="B4" s="41" t="s">
        <v>1</v>
      </c>
      <c r="C4" s="41"/>
      <c r="D4" s="41"/>
      <c r="E4" s="41"/>
      <c r="F4" s="41"/>
      <c r="G4" s="41"/>
      <c r="H4" s="41"/>
      <c r="I4" s="41"/>
      <c r="J4" s="41"/>
    </row>
    <row r="5" spans="2:10" x14ac:dyDescent="0.15">
      <c r="B5" s="3"/>
      <c r="C5" s="15" t="s">
        <v>2</v>
      </c>
      <c r="D5" s="21" t="s">
        <v>3</v>
      </c>
      <c r="E5" s="21" t="s">
        <v>4</v>
      </c>
      <c r="F5" s="16" t="s">
        <v>5</v>
      </c>
      <c r="G5" s="3"/>
      <c r="H5" s="12" t="s">
        <v>6</v>
      </c>
      <c r="I5" s="40"/>
      <c r="J5" s="40"/>
    </row>
    <row r="6" spans="2:10" x14ac:dyDescent="0.15">
      <c r="B6" s="3"/>
      <c r="C6" s="4">
        <v>98</v>
      </c>
      <c r="D6" s="5">
        <v>75</v>
      </c>
      <c r="E6" s="5">
        <f t="shared" ref="E6:E18" si="0">SUM(C6:D6)</f>
        <v>173</v>
      </c>
      <c r="F6" s="6"/>
      <c r="G6" s="3"/>
      <c r="H6" s="7" t="str">
        <f t="shared" ref="H6:H18" si="1">IF(C6&gt;=D6+10,"学科優勢",IF(D6&gt;=C6+10,"実技優勢","バランス"))</f>
        <v>学科優勢</v>
      </c>
      <c r="I6" s="40"/>
      <c r="J6" s="40"/>
    </row>
    <row r="7" spans="2:10" x14ac:dyDescent="0.15">
      <c r="B7" s="3"/>
      <c r="C7" s="4">
        <v>58</v>
      </c>
      <c r="D7" s="5">
        <v>64</v>
      </c>
      <c r="E7" s="5">
        <f t="shared" si="0"/>
        <v>122</v>
      </c>
      <c r="F7" s="6"/>
      <c r="G7" s="3"/>
      <c r="H7" s="7" t="str">
        <f t="shared" si="1"/>
        <v>バランス</v>
      </c>
      <c r="I7" s="40"/>
      <c r="J7" s="40"/>
    </row>
    <row r="8" spans="2:10" x14ac:dyDescent="0.15">
      <c r="B8" s="3"/>
      <c r="C8" s="4">
        <v>64</v>
      </c>
      <c r="D8" s="5">
        <v>59</v>
      </c>
      <c r="E8" s="5">
        <f t="shared" si="0"/>
        <v>123</v>
      </c>
      <c r="F8" s="6"/>
      <c r="G8" s="3"/>
      <c r="H8" s="7" t="str">
        <f t="shared" si="1"/>
        <v>バランス</v>
      </c>
      <c r="I8" s="40"/>
      <c r="J8" s="40"/>
    </row>
    <row r="9" spans="2:10" x14ac:dyDescent="0.15">
      <c r="B9" s="3"/>
      <c r="C9" s="4">
        <v>95</v>
      </c>
      <c r="D9" s="5">
        <v>99</v>
      </c>
      <c r="E9" s="5">
        <f t="shared" si="0"/>
        <v>194</v>
      </c>
      <c r="F9" s="6"/>
      <c r="G9" s="3"/>
      <c r="H9" s="7" t="str">
        <f t="shared" si="1"/>
        <v>バランス</v>
      </c>
      <c r="I9" s="40"/>
      <c r="J9" s="40"/>
    </row>
    <row r="10" spans="2:10" x14ac:dyDescent="0.15">
      <c r="B10" s="3"/>
      <c r="C10" s="4">
        <v>23</v>
      </c>
      <c r="D10" s="5">
        <v>84</v>
      </c>
      <c r="E10" s="5">
        <f t="shared" si="0"/>
        <v>107</v>
      </c>
      <c r="F10" s="6"/>
      <c r="G10" s="3"/>
      <c r="H10" s="7" t="str">
        <f t="shared" si="1"/>
        <v>実技優勢</v>
      </c>
      <c r="I10" s="40"/>
      <c r="J10" s="40"/>
    </row>
    <row r="11" spans="2:10" x14ac:dyDescent="0.15">
      <c r="B11" s="3"/>
      <c r="C11" s="4">
        <v>76</v>
      </c>
      <c r="D11" s="5">
        <v>81</v>
      </c>
      <c r="E11" s="5">
        <f t="shared" si="0"/>
        <v>157</v>
      </c>
      <c r="F11" s="6"/>
      <c r="G11" s="3"/>
      <c r="H11" s="7" t="str">
        <f t="shared" si="1"/>
        <v>バランス</v>
      </c>
      <c r="I11" s="40"/>
      <c r="J11" s="40"/>
    </row>
    <row r="12" spans="2:10" x14ac:dyDescent="0.15">
      <c r="B12" s="3"/>
      <c r="C12" s="4">
        <v>59</v>
      </c>
      <c r="D12" s="5">
        <v>45</v>
      </c>
      <c r="E12" s="5">
        <f t="shared" si="0"/>
        <v>104</v>
      </c>
      <c r="F12" s="6"/>
      <c r="G12" s="3"/>
      <c r="H12" s="7" t="str">
        <f t="shared" si="1"/>
        <v>学科優勢</v>
      </c>
      <c r="I12" s="40"/>
      <c r="J12" s="40"/>
    </row>
    <row r="13" spans="2:10" x14ac:dyDescent="0.15">
      <c r="B13" s="3"/>
      <c r="C13" s="4">
        <v>85</v>
      </c>
      <c r="D13" s="5">
        <v>69</v>
      </c>
      <c r="E13" s="5">
        <f t="shared" si="0"/>
        <v>154</v>
      </c>
      <c r="F13" s="6"/>
      <c r="G13" s="3"/>
      <c r="H13" s="7" t="str">
        <f t="shared" si="1"/>
        <v>学科優勢</v>
      </c>
      <c r="I13" s="40"/>
      <c r="J13" s="40"/>
    </row>
    <row r="14" spans="2:10" x14ac:dyDescent="0.15">
      <c r="B14" s="3"/>
      <c r="C14" s="4">
        <v>74</v>
      </c>
      <c r="D14" s="5">
        <v>70</v>
      </c>
      <c r="E14" s="5">
        <f t="shared" si="0"/>
        <v>144</v>
      </c>
      <c r="F14" s="6"/>
      <c r="G14" s="3"/>
      <c r="H14" s="7" t="str">
        <f t="shared" si="1"/>
        <v>バランス</v>
      </c>
      <c r="I14" s="40"/>
      <c r="J14" s="40"/>
    </row>
    <row r="15" spans="2:10" x14ac:dyDescent="0.15">
      <c r="B15" s="3"/>
      <c r="C15" s="4">
        <v>91</v>
      </c>
      <c r="D15" s="5">
        <v>92</v>
      </c>
      <c r="E15" s="5">
        <f t="shared" si="0"/>
        <v>183</v>
      </c>
      <c r="F15" s="6"/>
      <c r="G15" s="3"/>
      <c r="H15" s="7" t="str">
        <f t="shared" si="1"/>
        <v>バランス</v>
      </c>
      <c r="I15" s="40"/>
      <c r="J15" s="40"/>
    </row>
    <row r="16" spans="2:10" x14ac:dyDescent="0.15">
      <c r="B16" s="3"/>
      <c r="C16" s="4">
        <v>83</v>
      </c>
      <c r="D16" s="5">
        <v>97</v>
      </c>
      <c r="E16" s="5">
        <f t="shared" si="0"/>
        <v>180</v>
      </c>
      <c r="F16" s="6"/>
      <c r="G16" s="3"/>
      <c r="H16" s="7" t="str">
        <f t="shared" si="1"/>
        <v>実技優勢</v>
      </c>
      <c r="I16" s="40"/>
      <c r="J16" s="40"/>
    </row>
    <row r="17" spans="2:10" x14ac:dyDescent="0.15">
      <c r="B17" s="3"/>
      <c r="C17" s="4">
        <v>67</v>
      </c>
      <c r="D17" s="5">
        <v>57</v>
      </c>
      <c r="E17" s="5">
        <f t="shared" si="0"/>
        <v>124</v>
      </c>
      <c r="F17" s="6"/>
      <c r="G17" s="3"/>
      <c r="H17" s="7" t="str">
        <f t="shared" si="1"/>
        <v>学科優勢</v>
      </c>
      <c r="I17" s="40"/>
      <c r="J17" s="40"/>
    </row>
    <row r="18" spans="2:10" ht="12" thickBot="1" x14ac:dyDescent="0.2">
      <c r="B18" s="3"/>
      <c r="C18" s="8">
        <v>78</v>
      </c>
      <c r="D18" s="9">
        <v>65</v>
      </c>
      <c r="E18" s="9">
        <f t="shared" si="0"/>
        <v>143</v>
      </c>
      <c r="F18" s="10"/>
      <c r="G18" s="3"/>
      <c r="H18" s="11" t="str">
        <f t="shared" si="1"/>
        <v>学科優勢</v>
      </c>
      <c r="I18" s="40"/>
      <c r="J18" s="40"/>
    </row>
    <row r="19" spans="2:10" x14ac:dyDescent="0.15">
      <c r="B19" s="40"/>
      <c r="C19" s="40"/>
      <c r="D19" s="40"/>
      <c r="E19" s="40"/>
      <c r="F19" s="40"/>
      <c r="G19" s="40"/>
      <c r="H19" s="40"/>
      <c r="I19" s="40"/>
      <c r="J19" s="40"/>
    </row>
    <row r="20" spans="2:10" x14ac:dyDescent="0.15">
      <c r="B20" s="45" t="s">
        <v>44</v>
      </c>
      <c r="C20" s="45"/>
      <c r="D20" s="45"/>
      <c r="E20" s="45"/>
      <c r="F20" s="45"/>
      <c r="G20" s="45"/>
      <c r="H20" s="45"/>
      <c r="I20" s="45"/>
      <c r="J20" s="45"/>
    </row>
    <row r="21" spans="2:10" ht="12" thickBot="1" x14ac:dyDescent="0.2">
      <c r="B21" s="41" t="s">
        <v>43</v>
      </c>
      <c r="C21" s="41"/>
      <c r="D21" s="41"/>
      <c r="E21" s="41"/>
      <c r="F21" s="41"/>
      <c r="G21" s="41"/>
      <c r="H21" s="41"/>
      <c r="I21" s="41"/>
      <c r="J21" s="41"/>
    </row>
    <row r="22" spans="2:10" x14ac:dyDescent="0.15">
      <c r="B22" s="3"/>
      <c r="C22" s="15" t="s">
        <v>2</v>
      </c>
      <c r="D22" s="21" t="s">
        <v>3</v>
      </c>
      <c r="E22" s="21" t="s">
        <v>7</v>
      </c>
      <c r="F22" s="16" t="s">
        <v>8</v>
      </c>
      <c r="G22" s="3"/>
      <c r="H22" s="12" t="s">
        <v>6</v>
      </c>
      <c r="I22" s="40"/>
      <c r="J22" s="40"/>
    </row>
    <row r="23" spans="2:10" x14ac:dyDescent="0.15">
      <c r="B23" s="3"/>
      <c r="C23" s="4">
        <v>98</v>
      </c>
      <c r="D23" s="5">
        <v>75</v>
      </c>
      <c r="E23" s="5">
        <v>87</v>
      </c>
      <c r="F23" s="6"/>
      <c r="G23" s="3"/>
      <c r="H23" s="7">
        <f>ROUND(AVERAGE(C23:E23),1)</f>
        <v>86.7</v>
      </c>
      <c r="I23" s="40"/>
      <c r="J23" s="40"/>
    </row>
    <row r="24" spans="2:10" x14ac:dyDescent="0.15">
      <c r="B24" s="3"/>
      <c r="C24" s="4">
        <v>91</v>
      </c>
      <c r="D24" s="5">
        <v>92</v>
      </c>
      <c r="E24" s="5">
        <v>77</v>
      </c>
      <c r="F24" s="6"/>
      <c r="G24" s="3"/>
      <c r="H24" s="7">
        <f>ROUND(AVERAGE(C24:E24),1)</f>
        <v>86.7</v>
      </c>
      <c r="I24" s="40"/>
      <c r="J24" s="40"/>
    </row>
    <row r="25" spans="2:10" x14ac:dyDescent="0.15">
      <c r="B25" s="3"/>
      <c r="C25" s="4">
        <v>83</v>
      </c>
      <c r="D25" s="5">
        <v>97</v>
      </c>
      <c r="E25" s="5">
        <v>91</v>
      </c>
      <c r="F25" s="6"/>
      <c r="G25" s="3"/>
      <c r="H25" s="7">
        <f>ROUND(AVERAGE(C25:E25),1)</f>
        <v>90.3</v>
      </c>
      <c r="I25" s="40"/>
      <c r="J25" s="40"/>
    </row>
    <row r="26" spans="2:10" x14ac:dyDescent="0.15">
      <c r="B26" s="3"/>
      <c r="C26" s="4">
        <v>67</v>
      </c>
      <c r="D26" s="5">
        <v>57</v>
      </c>
      <c r="E26" s="5">
        <v>55</v>
      </c>
      <c r="F26" s="6"/>
      <c r="G26" s="3"/>
      <c r="H26" s="7">
        <f>ROUND(AVERAGE(C26:E26),1)</f>
        <v>59.7</v>
      </c>
      <c r="I26" s="40"/>
      <c r="J26" s="40"/>
    </row>
    <row r="27" spans="2:10" ht="12" thickBot="1" x14ac:dyDescent="0.2">
      <c r="B27" s="3"/>
      <c r="C27" s="8">
        <v>78</v>
      </c>
      <c r="D27" s="9">
        <v>65</v>
      </c>
      <c r="E27" s="9">
        <v>59</v>
      </c>
      <c r="F27" s="10"/>
      <c r="G27" s="3"/>
      <c r="H27" s="11">
        <f>ROUND(AVERAGE(C27:E27),1)</f>
        <v>67.3</v>
      </c>
      <c r="I27" s="40"/>
      <c r="J27" s="40"/>
    </row>
    <row r="28" spans="2:10" x14ac:dyDescent="0.15">
      <c r="B28" s="41"/>
      <c r="C28" s="41"/>
      <c r="D28" s="41"/>
      <c r="E28" s="41"/>
      <c r="F28" s="41"/>
      <c r="G28" s="41"/>
      <c r="H28" s="41"/>
      <c r="I28" s="41"/>
      <c r="J28" s="41"/>
    </row>
    <row r="29" spans="2:10" x14ac:dyDescent="0.15">
      <c r="B29" s="29"/>
      <c r="C29" s="29"/>
      <c r="D29" s="29"/>
      <c r="E29" s="29"/>
      <c r="F29" s="29"/>
      <c r="G29" s="29"/>
      <c r="H29" s="29"/>
      <c r="I29" s="29"/>
      <c r="J29" s="29"/>
    </row>
    <row r="30" spans="2:10" x14ac:dyDescent="0.15">
      <c r="B30" s="45" t="s">
        <v>40</v>
      </c>
      <c r="C30" s="45"/>
      <c r="D30" s="45"/>
      <c r="E30" s="45"/>
      <c r="F30" s="45"/>
      <c r="G30" s="45"/>
      <c r="H30" s="45"/>
      <c r="I30" s="45"/>
      <c r="J30" s="45"/>
    </row>
    <row r="31" spans="2:10" ht="12" thickBot="1" x14ac:dyDescent="0.2">
      <c r="B31" s="41" t="s">
        <v>41</v>
      </c>
      <c r="C31" s="41"/>
      <c r="D31" s="41"/>
      <c r="E31" s="41"/>
      <c r="F31" s="41"/>
      <c r="G31" s="41"/>
      <c r="H31" s="41"/>
      <c r="I31" s="41"/>
      <c r="J31" s="41"/>
    </row>
    <row r="32" spans="2:10" x14ac:dyDescent="0.15">
      <c r="B32" s="3"/>
      <c r="C32" s="15" t="s">
        <v>9</v>
      </c>
      <c r="D32" s="21" t="s">
        <v>2</v>
      </c>
      <c r="E32" s="21" t="s">
        <v>3</v>
      </c>
      <c r="F32" s="16" t="s">
        <v>5</v>
      </c>
      <c r="G32" s="3"/>
      <c r="H32" s="12" t="s">
        <v>6</v>
      </c>
      <c r="I32" s="40"/>
      <c r="J32" s="40"/>
    </row>
    <row r="33" spans="2:10" x14ac:dyDescent="0.15">
      <c r="B33" s="3"/>
      <c r="C33" s="4" t="s">
        <v>10</v>
      </c>
      <c r="D33" s="5">
        <v>98</v>
      </c>
      <c r="E33" s="5">
        <v>75</v>
      </c>
      <c r="F33" s="6"/>
      <c r="G33" s="3"/>
      <c r="H33" s="13" t="str">
        <f>IF(AVERAGE(D33:E33)&gt;=80,"合格","")</f>
        <v>合格</v>
      </c>
      <c r="I33" s="40"/>
      <c r="J33" s="40"/>
    </row>
    <row r="34" spans="2:10" x14ac:dyDescent="0.15">
      <c r="B34" s="3"/>
      <c r="C34" s="4" t="s">
        <v>11</v>
      </c>
      <c r="D34" s="5">
        <v>91</v>
      </c>
      <c r="E34" s="5">
        <v>92</v>
      </c>
      <c r="F34" s="6"/>
      <c r="G34" s="3"/>
      <c r="H34" s="13" t="str">
        <f>IF(AVERAGE(D34:E34)&gt;=80,"合格","")</f>
        <v>合格</v>
      </c>
      <c r="I34" s="40"/>
      <c r="J34" s="40"/>
    </row>
    <row r="35" spans="2:10" x14ac:dyDescent="0.15">
      <c r="B35" s="3"/>
      <c r="C35" s="4" t="s">
        <v>12</v>
      </c>
      <c r="D35" s="5">
        <v>83</v>
      </c>
      <c r="E35" s="5">
        <v>76</v>
      </c>
      <c r="F35" s="6"/>
      <c r="G35" s="3"/>
      <c r="H35" s="13" t="str">
        <f>IF(AVERAGE(D35:E35)&gt;=80,"合格","")</f>
        <v/>
      </c>
      <c r="I35" s="40"/>
      <c r="J35" s="40"/>
    </row>
    <row r="36" spans="2:10" x14ac:dyDescent="0.15">
      <c r="B36" s="3"/>
      <c r="C36" s="4" t="s">
        <v>13</v>
      </c>
      <c r="D36" s="5">
        <v>67</v>
      </c>
      <c r="E36" s="5">
        <v>57</v>
      </c>
      <c r="F36" s="6"/>
      <c r="G36" s="3"/>
      <c r="H36" s="13" t="str">
        <f>IF(AVERAGE(D36:E36)&gt;=80,"合格","")</f>
        <v/>
      </c>
      <c r="I36" s="40"/>
      <c r="J36" s="40"/>
    </row>
    <row r="37" spans="2:10" ht="12" thickBot="1" x14ac:dyDescent="0.2">
      <c r="B37" s="3"/>
      <c r="C37" s="8" t="s">
        <v>14</v>
      </c>
      <c r="D37" s="9">
        <v>78</v>
      </c>
      <c r="E37" s="9">
        <v>84</v>
      </c>
      <c r="F37" s="10"/>
      <c r="G37" s="3"/>
      <c r="H37" s="14" t="str">
        <f>IF(AVERAGE(D37:E37)&gt;=80,"合格","")</f>
        <v>合格</v>
      </c>
      <c r="I37" s="40"/>
      <c r="J37" s="40"/>
    </row>
    <row r="38" spans="2:10" x14ac:dyDescent="0.15">
      <c r="B38" s="40"/>
      <c r="C38" s="40"/>
      <c r="D38" s="40"/>
      <c r="E38" s="40"/>
      <c r="F38" s="40"/>
      <c r="G38" s="40"/>
      <c r="H38" s="40"/>
      <c r="I38" s="40"/>
      <c r="J38" s="40"/>
    </row>
    <row r="39" spans="2:10" x14ac:dyDescent="0.15">
      <c r="B39" s="40"/>
      <c r="C39" s="40"/>
      <c r="D39" s="40"/>
      <c r="E39" s="40"/>
      <c r="F39" s="40"/>
      <c r="G39" s="40"/>
      <c r="H39" s="40"/>
      <c r="I39" s="40"/>
      <c r="J39" s="40"/>
    </row>
    <row r="40" spans="2:10" x14ac:dyDescent="0.15">
      <c r="B40" s="45" t="s">
        <v>42</v>
      </c>
      <c r="C40" s="45"/>
      <c r="D40" s="45"/>
      <c r="E40" s="45"/>
      <c r="F40" s="45"/>
      <c r="G40" s="45"/>
      <c r="H40" s="45"/>
      <c r="I40" s="45"/>
      <c r="J40" s="45"/>
    </row>
    <row r="41" spans="2:10" ht="12" thickBot="1" x14ac:dyDescent="0.2">
      <c r="B41" s="46" t="s">
        <v>51</v>
      </c>
      <c r="C41" s="46"/>
      <c r="D41" s="46"/>
      <c r="E41" s="46"/>
      <c r="F41" s="46"/>
      <c r="G41" s="46"/>
      <c r="H41" s="46"/>
      <c r="I41" s="46"/>
      <c r="J41" s="46"/>
    </row>
    <row r="42" spans="2:10" x14ac:dyDescent="0.15">
      <c r="B42" s="3"/>
      <c r="C42" s="15" t="s">
        <v>9</v>
      </c>
      <c r="D42" s="24" t="s">
        <v>15</v>
      </c>
      <c r="E42" s="43" t="s">
        <v>16</v>
      </c>
      <c r="F42" s="44"/>
      <c r="G42" s="3"/>
      <c r="H42" s="12" t="s">
        <v>6</v>
      </c>
      <c r="I42" s="40"/>
      <c r="J42" s="40"/>
    </row>
    <row r="43" spans="2:10" x14ac:dyDescent="0.15">
      <c r="B43" s="3"/>
      <c r="C43" s="4" t="s">
        <v>17</v>
      </c>
      <c r="D43" s="25">
        <v>46.44</v>
      </c>
      <c r="E43" s="17" t="s">
        <v>18</v>
      </c>
      <c r="F43" s="18"/>
      <c r="G43" s="3"/>
      <c r="H43" s="13" t="str">
        <f>INDEX(C43:C54,MATCH(MIN(D43:D54),D43:D54,FALSE))</f>
        <v>節川</v>
      </c>
      <c r="I43" s="40"/>
      <c r="J43" s="40"/>
    </row>
    <row r="44" spans="2:10" x14ac:dyDescent="0.15">
      <c r="B44" s="3"/>
      <c r="C44" s="4" t="s">
        <v>19</v>
      </c>
      <c r="D44" s="25">
        <v>47.01</v>
      </c>
      <c r="E44" s="17" t="s">
        <v>20</v>
      </c>
      <c r="F44" s="18"/>
      <c r="G44" s="3"/>
      <c r="H44" s="13" t="str">
        <f>INDEX(C43:C54,MATCH(SMALL(D43:D54,2),D43:D54,FALSE))</f>
        <v>岸川</v>
      </c>
      <c r="I44" s="40"/>
      <c r="J44" s="40"/>
    </row>
    <row r="45" spans="2:10" ht="12" thickBot="1" x14ac:dyDescent="0.2">
      <c r="B45" s="3"/>
      <c r="C45" s="4" t="s">
        <v>21</v>
      </c>
      <c r="D45" s="25">
        <v>46.84</v>
      </c>
      <c r="E45" s="19" t="s">
        <v>22</v>
      </c>
      <c r="F45" s="20"/>
      <c r="G45" s="3"/>
      <c r="H45" s="14" t="str">
        <f>INDEX(C43:C54,MATCH(MAX(D43:D54),D43:D54,FALSE))</f>
        <v>仁和</v>
      </c>
      <c r="I45" s="40"/>
      <c r="J45" s="40"/>
    </row>
    <row r="46" spans="2:10" x14ac:dyDescent="0.15">
      <c r="B46" s="3"/>
      <c r="C46" s="4" t="s">
        <v>23</v>
      </c>
      <c r="D46" s="22">
        <v>47.2</v>
      </c>
      <c r="E46" s="40"/>
      <c r="F46" s="40"/>
      <c r="G46" s="40"/>
      <c r="H46" s="40"/>
      <c r="I46" s="40"/>
      <c r="J46" s="40"/>
    </row>
    <row r="47" spans="2:10" x14ac:dyDescent="0.15">
      <c r="B47" s="3"/>
      <c r="C47" s="4" t="s">
        <v>24</v>
      </c>
      <c r="D47" s="22">
        <v>47.92</v>
      </c>
      <c r="E47" s="40"/>
      <c r="F47" s="40"/>
      <c r="G47" s="40"/>
      <c r="H47" s="40"/>
      <c r="I47" s="40"/>
      <c r="J47" s="40"/>
    </row>
    <row r="48" spans="2:10" x14ac:dyDescent="0.15">
      <c r="B48" s="3"/>
      <c r="C48" s="4" t="s">
        <v>25</v>
      </c>
      <c r="D48" s="22">
        <v>46.31</v>
      </c>
      <c r="E48" s="40"/>
      <c r="F48" s="40"/>
      <c r="G48" s="40"/>
      <c r="H48" s="40"/>
      <c r="I48" s="40"/>
      <c r="J48" s="40"/>
    </row>
    <row r="49" spans="2:10" x14ac:dyDescent="0.15">
      <c r="B49" s="3"/>
      <c r="C49" s="4" t="s">
        <v>26</v>
      </c>
      <c r="D49" s="22">
        <v>46.82</v>
      </c>
      <c r="E49" s="40"/>
      <c r="F49" s="40"/>
      <c r="G49" s="40"/>
      <c r="H49" s="40"/>
      <c r="I49" s="40"/>
      <c r="J49" s="40"/>
    </row>
    <row r="50" spans="2:10" x14ac:dyDescent="0.15">
      <c r="B50" s="3"/>
      <c r="C50" s="4" t="s">
        <v>27</v>
      </c>
      <c r="D50" s="22">
        <v>47.97</v>
      </c>
      <c r="E50" s="40"/>
      <c r="F50" s="40"/>
      <c r="G50" s="40"/>
      <c r="H50" s="40"/>
      <c r="I50" s="40"/>
      <c r="J50" s="40"/>
    </row>
    <row r="51" spans="2:10" x14ac:dyDescent="0.15">
      <c r="B51" s="3"/>
      <c r="C51" s="4" t="s">
        <v>28</v>
      </c>
      <c r="D51" s="22">
        <v>47.66</v>
      </c>
      <c r="E51" s="40"/>
      <c r="F51" s="40"/>
      <c r="G51" s="40"/>
      <c r="H51" s="40"/>
      <c r="I51" s="40"/>
      <c r="J51" s="40"/>
    </row>
    <row r="52" spans="2:10" x14ac:dyDescent="0.15">
      <c r="B52" s="3"/>
      <c r="C52" s="4" t="s">
        <v>29</v>
      </c>
      <c r="D52" s="22">
        <v>47.2</v>
      </c>
      <c r="E52" s="40"/>
      <c r="F52" s="40"/>
      <c r="G52" s="40"/>
      <c r="H52" s="40"/>
      <c r="I52" s="40"/>
      <c r="J52" s="40"/>
    </row>
    <row r="53" spans="2:10" x14ac:dyDescent="0.15">
      <c r="B53" s="3"/>
      <c r="C53" s="4" t="s">
        <v>30</v>
      </c>
      <c r="D53" s="22">
        <v>48.11</v>
      </c>
      <c r="E53" s="40"/>
      <c r="F53" s="40"/>
      <c r="G53" s="40"/>
      <c r="H53" s="40"/>
      <c r="I53" s="40"/>
      <c r="J53" s="40"/>
    </row>
    <row r="54" spans="2:10" ht="12" thickBot="1" x14ac:dyDescent="0.2">
      <c r="B54" s="3"/>
      <c r="C54" s="8" t="s">
        <v>31</v>
      </c>
      <c r="D54" s="23">
        <v>47.29</v>
      </c>
      <c r="E54" s="40"/>
      <c r="F54" s="40"/>
      <c r="G54" s="40"/>
      <c r="H54" s="40"/>
      <c r="I54" s="40"/>
      <c r="J54" s="40"/>
    </row>
    <row r="55" spans="2:10" x14ac:dyDescent="0.15">
      <c r="B55" s="40"/>
      <c r="C55" s="40"/>
      <c r="D55" s="40"/>
      <c r="E55" s="40"/>
      <c r="F55" s="40"/>
      <c r="G55" s="40"/>
      <c r="H55" s="40"/>
      <c r="I55" s="40"/>
      <c r="J55" s="40"/>
    </row>
    <row r="56" spans="2:10" x14ac:dyDescent="0.15">
      <c r="B56" s="42" t="s">
        <v>32</v>
      </c>
      <c r="C56" s="42"/>
      <c r="D56" s="42"/>
      <c r="E56" s="42"/>
      <c r="F56" s="42"/>
      <c r="G56" s="42"/>
      <c r="H56" s="42"/>
      <c r="I56" s="42"/>
      <c r="J56" s="42"/>
    </row>
    <row r="57" spans="2:10" ht="12" thickBot="1" x14ac:dyDescent="0.2">
      <c r="B57" s="41" t="s">
        <v>33</v>
      </c>
      <c r="C57" s="41"/>
      <c r="D57" s="41"/>
      <c r="E57" s="41"/>
      <c r="F57" s="41"/>
      <c r="G57" s="41"/>
      <c r="H57" s="41"/>
      <c r="I57" s="41"/>
      <c r="J57" s="41"/>
    </row>
    <row r="58" spans="2:10" ht="13.15" customHeight="1" thickBot="1" x14ac:dyDescent="0.2">
      <c r="B58" s="2"/>
      <c r="C58" s="33" t="s">
        <v>46</v>
      </c>
      <c r="D58" s="34"/>
      <c r="E58" s="34"/>
      <c r="F58" s="34"/>
      <c r="G58" s="34"/>
      <c r="H58" s="34"/>
      <c r="I58" s="34"/>
      <c r="J58" s="28" t="str">
        <f>INDEX(C43:C54,6)</f>
        <v>節川</v>
      </c>
    </row>
    <row r="59" spans="2:10" x14ac:dyDescent="0.15">
      <c r="B59" s="41"/>
      <c r="C59" s="41"/>
      <c r="D59" s="41"/>
      <c r="E59" s="41"/>
      <c r="F59" s="41"/>
      <c r="G59" s="41"/>
      <c r="H59" s="41"/>
      <c r="I59" s="41"/>
      <c r="J59" s="41"/>
    </row>
    <row r="60" spans="2:10" x14ac:dyDescent="0.15">
      <c r="B60" s="41" t="s">
        <v>34</v>
      </c>
      <c r="C60" s="41"/>
      <c r="D60" s="41"/>
      <c r="E60" s="41"/>
      <c r="F60" s="41"/>
      <c r="G60" s="41"/>
      <c r="H60" s="41"/>
      <c r="I60" s="41"/>
      <c r="J60" s="41"/>
    </row>
    <row r="61" spans="2:10" ht="12" thickBot="1" x14ac:dyDescent="0.2">
      <c r="B61" s="41" t="s">
        <v>35</v>
      </c>
      <c r="C61" s="41"/>
      <c r="D61" s="41"/>
      <c r="E61" s="41"/>
      <c r="F61" s="41"/>
      <c r="G61" s="41"/>
      <c r="H61" s="41"/>
      <c r="I61" s="41"/>
      <c r="J61" s="41"/>
    </row>
    <row r="62" spans="2:10" ht="13.15" customHeight="1" thickBot="1" x14ac:dyDescent="0.2">
      <c r="B62" s="2"/>
      <c r="C62" s="31" t="s">
        <v>47</v>
      </c>
      <c r="D62" s="32"/>
      <c r="E62" s="32"/>
      <c r="F62" s="32"/>
      <c r="G62" s="32"/>
      <c r="H62" s="32"/>
      <c r="I62" s="32"/>
      <c r="J62" s="26">
        <f>MATCH(46.31,D43:D54,FALSE)</f>
        <v>6</v>
      </c>
    </row>
    <row r="63" spans="2:10" x14ac:dyDescent="0.15">
      <c r="B63" s="41"/>
      <c r="C63" s="41"/>
      <c r="D63" s="41"/>
      <c r="E63" s="41"/>
      <c r="F63" s="41"/>
      <c r="G63" s="41"/>
      <c r="H63" s="41"/>
      <c r="I63" s="41"/>
      <c r="J63" s="41"/>
    </row>
    <row r="64" spans="2:10" ht="12" thickBot="1" x14ac:dyDescent="0.2">
      <c r="B64" s="41" t="s">
        <v>36</v>
      </c>
      <c r="C64" s="41"/>
      <c r="D64" s="41"/>
      <c r="E64" s="41"/>
      <c r="F64" s="41"/>
      <c r="G64" s="41"/>
      <c r="H64" s="41"/>
      <c r="I64" s="41"/>
      <c r="J64" s="41"/>
    </row>
    <row r="65" spans="2:10" ht="13.15" customHeight="1" thickBot="1" x14ac:dyDescent="0.2">
      <c r="B65" s="2"/>
      <c r="C65" s="33" t="s">
        <v>48</v>
      </c>
      <c r="D65" s="34"/>
      <c r="E65" s="34"/>
      <c r="F65" s="34"/>
      <c r="G65" s="34"/>
      <c r="H65" s="34"/>
      <c r="I65" s="34"/>
      <c r="J65" s="27">
        <f>MIN(D43:D54)</f>
        <v>46.31</v>
      </c>
    </row>
    <row r="66" spans="2:10" x14ac:dyDescent="0.15">
      <c r="B66" s="41"/>
      <c r="C66" s="41"/>
      <c r="D66" s="41"/>
      <c r="E66" s="41"/>
      <c r="F66" s="41"/>
      <c r="G66" s="41"/>
      <c r="H66" s="41"/>
      <c r="I66" s="41"/>
      <c r="J66" s="41"/>
    </row>
    <row r="67" spans="2:10" x14ac:dyDescent="0.15">
      <c r="B67" s="41" t="s">
        <v>37</v>
      </c>
      <c r="C67" s="41"/>
      <c r="D67" s="41"/>
      <c r="E67" s="41"/>
      <c r="F67" s="41"/>
      <c r="G67" s="41"/>
      <c r="H67" s="41"/>
      <c r="I67" s="41"/>
      <c r="J67" s="41"/>
    </row>
    <row r="68" spans="2:10" ht="12" thickBot="1" x14ac:dyDescent="0.2">
      <c r="B68" s="38" t="s">
        <v>38</v>
      </c>
      <c r="C68" s="38"/>
      <c r="D68" s="38"/>
      <c r="E68" s="38"/>
      <c r="F68" s="38"/>
      <c r="G68" s="38"/>
      <c r="H68" s="38"/>
      <c r="I68" s="38"/>
      <c r="J68" s="38"/>
    </row>
    <row r="69" spans="2:10" ht="13.15" customHeight="1" thickBot="1" x14ac:dyDescent="0.2">
      <c r="B69" s="3"/>
      <c r="C69" s="31" t="s">
        <v>49</v>
      </c>
      <c r="D69" s="32"/>
      <c r="E69" s="32"/>
      <c r="F69" s="32"/>
      <c r="G69" s="32"/>
      <c r="H69" s="32"/>
      <c r="I69" s="35"/>
      <c r="J69" s="28">
        <f>MATCH(MIN(D43:D54),D43:D54,FALSE)</f>
        <v>6</v>
      </c>
    </row>
    <row r="70" spans="2:10" x14ac:dyDescent="0.15">
      <c r="B70" s="39" t="s">
        <v>39</v>
      </c>
      <c r="C70" s="39"/>
      <c r="D70" s="39"/>
      <c r="E70" s="39"/>
      <c r="F70" s="39"/>
      <c r="G70" s="39"/>
      <c r="H70" s="39"/>
      <c r="I70" s="39"/>
      <c r="J70" s="39"/>
    </row>
    <row r="71" spans="2:10" ht="12" thickBot="1" x14ac:dyDescent="0.2">
      <c r="B71" s="38" t="s">
        <v>50</v>
      </c>
      <c r="C71" s="38"/>
      <c r="D71" s="38"/>
      <c r="E71" s="38"/>
      <c r="F71" s="38"/>
      <c r="G71" s="38"/>
      <c r="H71" s="38"/>
      <c r="I71" s="38"/>
      <c r="J71" s="38"/>
    </row>
    <row r="72" spans="2:10" ht="12" thickBot="1" x14ac:dyDescent="0.2">
      <c r="B72" s="3"/>
      <c r="C72" s="36" t="s">
        <v>52</v>
      </c>
      <c r="D72" s="37"/>
      <c r="E72" s="37"/>
      <c r="F72" s="37"/>
      <c r="G72" s="37"/>
      <c r="H72" s="37"/>
      <c r="I72" s="37"/>
      <c r="J72" s="28" t="str">
        <f>INDEX(C43:C54,MATCH(MIN(D43:D54),D43:D54,FALSE))</f>
        <v>節川</v>
      </c>
    </row>
    <row r="73" spans="2:10" x14ac:dyDescent="0.15">
      <c r="B73" s="40"/>
      <c r="C73" s="40"/>
      <c r="D73" s="40"/>
      <c r="E73" s="40"/>
      <c r="F73" s="40"/>
      <c r="G73" s="40"/>
      <c r="H73" s="40"/>
      <c r="I73" s="40"/>
      <c r="J73" s="40"/>
    </row>
  </sheetData>
  <mergeCells count="74">
    <mergeCell ref="E52:J52"/>
    <mergeCell ref="E53:J53"/>
    <mergeCell ref="E54:J54"/>
    <mergeCell ref="I42:J42"/>
    <mergeCell ref="I43:J43"/>
    <mergeCell ref="I44:J44"/>
    <mergeCell ref="I45:J45"/>
    <mergeCell ref="B39:J39"/>
    <mergeCell ref="B40:J40"/>
    <mergeCell ref="B41:J41"/>
    <mergeCell ref="B55:J55"/>
    <mergeCell ref="E46:J46"/>
    <mergeCell ref="E47:J47"/>
    <mergeCell ref="E48:J48"/>
    <mergeCell ref="E49:J49"/>
    <mergeCell ref="E50:J50"/>
    <mergeCell ref="E51:J51"/>
    <mergeCell ref="B38:J38"/>
    <mergeCell ref="I32:J32"/>
    <mergeCell ref="I33:J33"/>
    <mergeCell ref="I34:J34"/>
    <mergeCell ref="I35:J35"/>
    <mergeCell ref="I36:J36"/>
    <mergeCell ref="I37:J37"/>
    <mergeCell ref="I25:J25"/>
    <mergeCell ref="I26:J26"/>
    <mergeCell ref="I27:J27"/>
    <mergeCell ref="B28:J28"/>
    <mergeCell ref="B30:J30"/>
    <mergeCell ref="B31:J31"/>
    <mergeCell ref="B19:J19"/>
    <mergeCell ref="B20:J20"/>
    <mergeCell ref="B21:J21"/>
    <mergeCell ref="I22:J22"/>
    <mergeCell ref="I23:J23"/>
    <mergeCell ref="I24:J24"/>
    <mergeCell ref="I8:J8"/>
    <mergeCell ref="I9:J9"/>
    <mergeCell ref="I10:J10"/>
    <mergeCell ref="I11:J11"/>
    <mergeCell ref="E42:F42"/>
    <mergeCell ref="B3:J3"/>
    <mergeCell ref="B4:J4"/>
    <mergeCell ref="I5:J5"/>
    <mergeCell ref="I6:J6"/>
    <mergeCell ref="I7:J7"/>
    <mergeCell ref="B56:J56"/>
    <mergeCell ref="B57:J57"/>
    <mergeCell ref="C58:I58"/>
    <mergeCell ref="I16:J16"/>
    <mergeCell ref="I17:J17"/>
    <mergeCell ref="I12:J12"/>
    <mergeCell ref="I13:J13"/>
    <mergeCell ref="I14:J14"/>
    <mergeCell ref="I15:J15"/>
    <mergeCell ref="I18:J18"/>
    <mergeCell ref="B73:J73"/>
    <mergeCell ref="B63:J63"/>
    <mergeCell ref="B64:J64"/>
    <mergeCell ref="B66:J66"/>
    <mergeCell ref="B67:J67"/>
    <mergeCell ref="B59:J59"/>
    <mergeCell ref="B60:J60"/>
    <mergeCell ref="B61:J61"/>
    <mergeCell ref="B1:J1"/>
    <mergeCell ref="B2:J2"/>
    <mergeCell ref="C62:I62"/>
    <mergeCell ref="C65:I65"/>
    <mergeCell ref="C69:I69"/>
    <mergeCell ref="C72:I72"/>
    <mergeCell ref="B29:J29"/>
    <mergeCell ref="B68:J68"/>
    <mergeCell ref="B70:J70"/>
    <mergeCell ref="B71:J71"/>
  </mergeCells>
  <phoneticPr fontId="1"/>
  <pageMargins left="0.75" right="0.75" top="1" bottom="1" header="0.51200000000000001" footer="0.51200000000000001"/>
  <pageSetup paperSize="9" orientation="portrait" horizontalDpi="0" verticalDpi="0" r:id="rId1"/>
  <headerFooter alignWithMargins="0"/>
  <webPublishItems count="2">
    <webPublishItem id="1838" divId="excel-41_1838" sourceType="range" sourceRef="C22:H27" destinationFile="C:\www.ms-excel.jp\excel\Page.htm"/>
    <webPublishItem id="13687" divId="excel-41_13687" sourceType="range" sourceRef="C32:H37" destinationFile="C:\www.ms-excel.jp\excel\Page.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解説</vt:lpstr>
    </vt:vector>
  </TitlesOfParts>
  <Company>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dc:creator>
  <cp:lastModifiedBy>amaterus</cp:lastModifiedBy>
  <dcterms:created xsi:type="dcterms:W3CDTF">2007-02-18T12:58:00Z</dcterms:created>
  <dcterms:modified xsi:type="dcterms:W3CDTF">2017-02-24T06:42:32Z</dcterms:modified>
</cp:coreProperties>
</file>