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285" yWindow="255" windowWidth="14970" windowHeight="9210"/>
  </bookViews>
  <sheets>
    <sheet name="解説" sheetId="1" r:id="rId1"/>
    <sheet name="課題" sheetId="2" r:id="rId2"/>
    <sheet name="解答" sheetId="3" r:id="rId3"/>
  </sheets>
  <calcPr calcId="162913"/>
</workbook>
</file>

<file path=xl/calcChain.xml><?xml version="1.0" encoding="utf-8"?>
<calcChain xmlns="http://schemas.openxmlformats.org/spreadsheetml/2006/main">
  <c r="G90" i="3" l="1"/>
  <c r="F90" i="3"/>
  <c r="G89" i="3"/>
  <c r="F89" i="3"/>
  <c r="G88" i="3"/>
  <c r="F88" i="3"/>
  <c r="G87" i="3"/>
  <c r="F87" i="3"/>
  <c r="G86" i="3"/>
  <c r="F86" i="3"/>
  <c r="G85" i="3"/>
  <c r="F85" i="3"/>
  <c r="G84" i="3"/>
  <c r="F84" i="3"/>
  <c r="G83" i="3"/>
  <c r="F83" i="3"/>
  <c r="G82" i="3"/>
  <c r="F82" i="3"/>
  <c r="G81" i="3"/>
  <c r="F81" i="3"/>
  <c r="G80" i="3"/>
  <c r="F80" i="3"/>
  <c r="G79" i="3"/>
  <c r="F79" i="3"/>
  <c r="G78" i="3"/>
  <c r="F78" i="3"/>
  <c r="H69" i="3"/>
  <c r="G69" i="3"/>
  <c r="F69" i="3"/>
  <c r="H68" i="3"/>
  <c r="G68" i="3"/>
  <c r="F68" i="3"/>
  <c r="H67" i="3"/>
  <c r="G67" i="3"/>
  <c r="F67" i="3"/>
  <c r="H66" i="3"/>
  <c r="G66" i="3"/>
  <c r="F66" i="3"/>
  <c r="H65" i="3"/>
  <c r="G65" i="3"/>
  <c r="F65" i="3"/>
  <c r="H64" i="3"/>
  <c r="G64" i="3"/>
  <c r="F64" i="3"/>
  <c r="H63" i="3"/>
  <c r="G63" i="3"/>
  <c r="F63" i="3"/>
  <c r="H62" i="3"/>
  <c r="G62" i="3"/>
  <c r="F62" i="3"/>
  <c r="H61" i="3"/>
  <c r="G61" i="3"/>
  <c r="F61" i="3"/>
  <c r="H60" i="3"/>
  <c r="G60" i="3"/>
  <c r="F60" i="3"/>
  <c r="H59" i="3"/>
  <c r="G59" i="3"/>
  <c r="F59" i="3"/>
  <c r="H58" i="3"/>
  <c r="G58" i="3"/>
  <c r="F58" i="3"/>
  <c r="H57" i="3"/>
  <c r="G57" i="3"/>
  <c r="F57" i="3"/>
  <c r="H51" i="3"/>
  <c r="G51" i="3"/>
  <c r="F51" i="3"/>
  <c r="E51" i="3"/>
  <c r="H50" i="3"/>
  <c r="G50" i="3"/>
  <c r="F50" i="3"/>
  <c r="E50" i="3"/>
  <c r="H49" i="3"/>
  <c r="G49" i="3"/>
  <c r="F49" i="3"/>
  <c r="E49" i="3"/>
  <c r="H48" i="3"/>
  <c r="G48" i="3"/>
  <c r="F48" i="3"/>
  <c r="E48" i="3"/>
  <c r="H47" i="3"/>
  <c r="G47" i="3"/>
  <c r="F47" i="3"/>
  <c r="E47" i="3"/>
  <c r="H46" i="3"/>
  <c r="G46" i="3"/>
  <c r="F46" i="3"/>
  <c r="E46" i="3"/>
  <c r="H45" i="3"/>
  <c r="G45" i="3"/>
  <c r="F45" i="3"/>
  <c r="E45" i="3"/>
  <c r="H44" i="3"/>
  <c r="G44" i="3"/>
  <c r="F44" i="3"/>
  <c r="E44" i="3"/>
  <c r="H43" i="3"/>
  <c r="G43" i="3"/>
  <c r="F43" i="3"/>
  <c r="E43" i="3"/>
  <c r="H42" i="3"/>
  <c r="G42" i="3"/>
  <c r="F42" i="3"/>
  <c r="E42" i="3"/>
  <c r="H41" i="3"/>
  <c r="G41" i="3"/>
  <c r="F41" i="3"/>
  <c r="E41" i="3"/>
  <c r="H40" i="3"/>
  <c r="G40" i="3"/>
  <c r="F40" i="3"/>
  <c r="E40" i="3"/>
  <c r="H39" i="3"/>
  <c r="G39" i="3"/>
  <c r="F39" i="3"/>
  <c r="E39" i="3"/>
  <c r="E33" i="3"/>
  <c r="F33" i="3" s="1"/>
  <c r="F32" i="3"/>
  <c r="E32" i="3"/>
  <c r="E31" i="3"/>
  <c r="F31" i="3" s="1"/>
  <c r="F30" i="3"/>
  <c r="E30" i="3"/>
  <c r="E29" i="3"/>
  <c r="F29" i="3" s="1"/>
  <c r="F28" i="3"/>
  <c r="E28" i="3"/>
  <c r="E27" i="3"/>
  <c r="F27" i="3" s="1"/>
  <c r="F26" i="3"/>
  <c r="E26" i="3"/>
  <c r="E25" i="3"/>
  <c r="F25" i="3" s="1"/>
  <c r="F24" i="3"/>
  <c r="E24" i="3"/>
  <c r="E23" i="3"/>
  <c r="F23" i="3" s="1"/>
  <c r="F22" i="3"/>
  <c r="E22" i="3"/>
  <c r="E21" i="3"/>
  <c r="F21" i="3" s="1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G7" i="3"/>
  <c r="F7" i="3"/>
  <c r="E7" i="3"/>
  <c r="G6" i="3"/>
  <c r="F6" i="3"/>
  <c r="E6" i="3"/>
  <c r="G5" i="3"/>
  <c r="F5" i="3"/>
  <c r="E5" i="3"/>
  <c r="G4" i="3"/>
  <c r="F4" i="3"/>
  <c r="E4" i="3"/>
  <c r="E27" i="1"/>
  <c r="E26" i="1"/>
  <c r="F22" i="1"/>
  <c r="F21" i="1"/>
  <c r="G17" i="1"/>
  <c r="F17" i="1"/>
  <c r="G16" i="1"/>
  <c r="F16" i="1"/>
  <c r="F12" i="1"/>
  <c r="F11" i="1"/>
  <c r="F7" i="1"/>
  <c r="F6" i="1"/>
</calcChain>
</file>

<file path=xl/sharedStrings.xml><?xml version="1.0" encoding="utf-8"?>
<sst xmlns="http://schemas.openxmlformats.org/spreadsheetml/2006/main" count="305" uniqueCount="82">
  <si>
    <t>立冬 孔雀</t>
  </si>
  <si>
    <t>冬至 蜜柑</t>
  </si>
  <si>
    <t>仁和 野菊</t>
  </si>
  <si>
    <t>杉菜 朱鷺</t>
  </si>
  <si>
    <t>夏至 海豚</t>
  </si>
  <si>
    <t>比地 睦月</t>
  </si>
  <si>
    <t>鶴多 鱒雄</t>
  </si>
  <si>
    <t>秋野 弥生</t>
  </si>
  <si>
    <t>沼地 鮒子</t>
  </si>
  <si>
    <t>沓崎 鯉蔵</t>
  </si>
  <si>
    <t>牛山 土筆</t>
  </si>
  <si>
    <t>近井 瑪瑙</t>
  </si>
  <si>
    <t>三輪 霜月</t>
  </si>
  <si>
    <t>例</t>
    <rPh sb="0" eb="1">
      <t>レイ</t>
    </rPh>
    <phoneticPr fontId="1"/>
  </si>
  <si>
    <t>ＡＢどちらも10未満なら◎を表示</t>
    <rPh sb="8" eb="10">
      <t>ミマン</t>
    </rPh>
    <rPh sb="14" eb="16">
      <t>ヒョウジ</t>
    </rPh>
    <phoneticPr fontId="1"/>
  </si>
  <si>
    <t>判定</t>
    <rPh sb="0" eb="2">
      <t>ハンテイ</t>
    </rPh>
    <phoneticPr fontId="1"/>
  </si>
  <si>
    <t>どちらかがイチゴなら「欲しい」を表示</t>
    <rPh sb="11" eb="12">
      <t>ホ</t>
    </rPh>
    <rPh sb="16" eb="18">
      <t>ヒョウジ</t>
    </rPh>
    <phoneticPr fontId="1"/>
  </si>
  <si>
    <t>別解</t>
    <rPh sb="0" eb="1">
      <t>ベツ</t>
    </rPh>
    <rPh sb="1" eb="2">
      <t>カイ</t>
    </rPh>
    <phoneticPr fontId="1"/>
  </si>
  <si>
    <t>課題１</t>
    <rPh sb="0" eb="2">
      <t>カダイ</t>
    </rPh>
    <phoneticPr fontId="1"/>
  </si>
  <si>
    <t>各分野の最低点が６０点以上、平均点が７０点以上で判定欄に「合格」の表示。</t>
    <rPh sb="0" eb="3">
      <t>カクブンヤ</t>
    </rPh>
    <rPh sb="4" eb="6">
      <t>サイテイ</t>
    </rPh>
    <rPh sb="6" eb="7">
      <t>テン</t>
    </rPh>
    <rPh sb="10" eb="13">
      <t>テンイジョウ</t>
    </rPh>
    <rPh sb="14" eb="17">
      <t>ヘイキンテン</t>
    </rPh>
    <rPh sb="20" eb="23">
      <t>テンイジョウ</t>
    </rPh>
    <rPh sb="24" eb="26">
      <t>ハンテイ</t>
    </rPh>
    <rPh sb="26" eb="27">
      <t>ラン</t>
    </rPh>
    <rPh sb="29" eb="31">
      <t>ゴウカク</t>
    </rPh>
    <rPh sb="33" eb="35">
      <t>ヒョウジ</t>
    </rPh>
    <phoneticPr fontId="1"/>
  </si>
  <si>
    <t>氏名</t>
    <rPh sb="0" eb="2">
      <t>シメイ</t>
    </rPh>
    <phoneticPr fontId="1"/>
  </si>
  <si>
    <t>一般</t>
    <rPh sb="0" eb="2">
      <t>イッパン</t>
    </rPh>
    <phoneticPr fontId="1"/>
  </si>
  <si>
    <t>専門</t>
    <rPh sb="0" eb="2">
      <t>センモン</t>
    </rPh>
    <phoneticPr fontId="1"/>
  </si>
  <si>
    <t>平均点</t>
    <rPh sb="0" eb="3">
      <t>ヘイキンテン</t>
    </rPh>
    <phoneticPr fontId="1"/>
  </si>
  <si>
    <t>課題２</t>
    <rPh sb="0" eb="2">
      <t>カダイ</t>
    </rPh>
    <phoneticPr fontId="1"/>
  </si>
  <si>
    <t>各分野の何れかで70点以下の点を取っている人は判定欄に「FALSE」を表示。</t>
    <rPh sb="0" eb="3">
      <t>カクブンヤ</t>
    </rPh>
    <rPh sb="4" eb="5">
      <t>イズ</t>
    </rPh>
    <rPh sb="10" eb="13">
      <t>テンイカ</t>
    </rPh>
    <rPh sb="14" eb="15">
      <t>テン</t>
    </rPh>
    <rPh sb="16" eb="17">
      <t>ト</t>
    </rPh>
    <rPh sb="21" eb="22">
      <t>ヒト</t>
    </rPh>
    <rPh sb="23" eb="25">
      <t>ハンテイ</t>
    </rPh>
    <rPh sb="25" eb="26">
      <t>ラン</t>
    </rPh>
    <rPh sb="35" eb="37">
      <t>ヒョウジ</t>
    </rPh>
    <phoneticPr fontId="1"/>
  </si>
  <si>
    <t>そうでなければ「TRUE」を表示。</t>
    <rPh sb="14" eb="16">
      <t>ヒョウジ</t>
    </rPh>
    <phoneticPr fontId="1"/>
  </si>
  <si>
    <t>別解1</t>
    <rPh sb="0" eb="1">
      <t>ベツ</t>
    </rPh>
    <rPh sb="1" eb="2">
      <t>カイ</t>
    </rPh>
    <phoneticPr fontId="1"/>
  </si>
  <si>
    <t>別解2</t>
    <rPh sb="0" eb="1">
      <t>ベツ</t>
    </rPh>
    <rPh sb="1" eb="2">
      <t>カイ</t>
    </rPh>
    <phoneticPr fontId="1"/>
  </si>
  <si>
    <t>A</t>
    <phoneticPr fontId="1"/>
  </si>
  <si>
    <t>B</t>
    <phoneticPr fontId="1"/>
  </si>
  <si>
    <t>みかん</t>
    <phoneticPr fontId="1"/>
  </si>
  <si>
    <t>れもん</t>
    <phoneticPr fontId="1"/>
  </si>
  <si>
    <t>いちご</t>
    <phoneticPr fontId="1"/>
  </si>
  <si>
    <t>みかん</t>
    <phoneticPr fontId="1"/>
  </si>
  <si>
    <t>どちらもイチゴでないなら「不要」を表示</t>
    <rPh sb="13" eb="15">
      <t>フヨウ</t>
    </rPh>
    <rPh sb="17" eb="19">
      <t>ヒョウジ</t>
    </rPh>
    <phoneticPr fontId="1"/>
  </si>
  <si>
    <t>単独で使えばTRUEかFALSEが表示されます</t>
    <rPh sb="0" eb="2">
      <t>タンドク</t>
    </rPh>
    <rPh sb="3" eb="4">
      <t>ツカ</t>
    </rPh>
    <rPh sb="17" eb="19">
      <t>ヒョウジ</t>
    </rPh>
    <phoneticPr fontId="1"/>
  </si>
  <si>
    <t>どちらかが「いちご」ならTRUEを表示</t>
    <rPh sb="17" eb="19">
      <t>ヒョウジ</t>
    </rPh>
    <phoneticPr fontId="1"/>
  </si>
  <si>
    <t>条件式だけを単独で使ってもTRUEかFALSEが表示されます</t>
    <rPh sb="0" eb="2">
      <t>ジョウケン</t>
    </rPh>
    <rPh sb="2" eb="3">
      <t>シキ</t>
    </rPh>
    <rPh sb="6" eb="8">
      <t>タンドク</t>
    </rPh>
    <rPh sb="9" eb="10">
      <t>ツカ</t>
    </rPh>
    <phoneticPr fontId="1"/>
  </si>
  <si>
    <t>A</t>
    <phoneticPr fontId="1"/>
  </si>
  <si>
    <t>B</t>
    <phoneticPr fontId="1"/>
  </si>
  <si>
    <t>いちご</t>
    <phoneticPr fontId="1"/>
  </si>
  <si>
    <t>みかん</t>
    <phoneticPr fontId="1"/>
  </si>
  <si>
    <t>A</t>
    <phoneticPr fontId="1"/>
  </si>
  <si>
    <t>B</t>
    <phoneticPr fontId="1"/>
  </si>
  <si>
    <t>みかん</t>
    <phoneticPr fontId="1"/>
  </si>
  <si>
    <t>れもん</t>
    <phoneticPr fontId="1"/>
  </si>
  <si>
    <t>みかん</t>
    <phoneticPr fontId="1"/>
  </si>
  <si>
    <t>「いちご」ならTRUEを表示</t>
    <phoneticPr fontId="1"/>
  </si>
  <si>
    <t>各分野の最低点が６０点以上なら判定欄に「合格」の表示。</t>
    <rPh sb="0" eb="3">
      <t>カクブンヤ</t>
    </rPh>
    <rPh sb="4" eb="6">
      <t>サイテイ</t>
    </rPh>
    <rPh sb="6" eb="7">
      <t>テン</t>
    </rPh>
    <rPh sb="10" eb="13">
      <t>テンイジョウ</t>
    </rPh>
    <rPh sb="15" eb="17">
      <t>ハンテイ</t>
    </rPh>
    <rPh sb="17" eb="18">
      <t>ラン</t>
    </rPh>
    <rPh sb="20" eb="22">
      <t>ゴウカク</t>
    </rPh>
    <rPh sb="24" eb="26">
      <t>ヒョウジ</t>
    </rPh>
    <phoneticPr fontId="1"/>
  </si>
  <si>
    <t>課題３</t>
    <rPh sb="0" eb="2">
      <t>カダイ</t>
    </rPh>
    <phoneticPr fontId="1"/>
  </si>
  <si>
    <t>課題４</t>
    <rPh sb="0" eb="2">
      <t>カダイ</t>
    </rPh>
    <phoneticPr fontId="1"/>
  </si>
  <si>
    <t>各分野の何れもが70点以上の点を取っている人であって</t>
    <rPh sb="0" eb="3">
      <t>カクブンヤ</t>
    </rPh>
    <rPh sb="4" eb="5">
      <t>イズ</t>
    </rPh>
    <rPh sb="10" eb="11">
      <t>テン</t>
    </rPh>
    <rPh sb="11" eb="13">
      <t>イジョウ</t>
    </rPh>
    <rPh sb="14" eb="15">
      <t>テン</t>
    </rPh>
    <rPh sb="16" eb="17">
      <t>ト</t>
    </rPh>
    <rPh sb="21" eb="22">
      <t>ヒト</t>
    </rPh>
    <phoneticPr fontId="1"/>
  </si>
  <si>
    <t>人物評価がABのいずれかの人は判定欄に「優秀」を表示</t>
    <rPh sb="0" eb="2">
      <t>ジンブツ</t>
    </rPh>
    <rPh sb="2" eb="4">
      <t>ヒョウカ</t>
    </rPh>
    <rPh sb="13" eb="14">
      <t>ヒト</t>
    </rPh>
    <rPh sb="15" eb="17">
      <t>ハンテイ</t>
    </rPh>
    <rPh sb="17" eb="18">
      <t>ラン</t>
    </rPh>
    <rPh sb="20" eb="22">
      <t>ユウシュウ</t>
    </rPh>
    <rPh sb="24" eb="26">
      <t>ヒョウジ</t>
    </rPh>
    <phoneticPr fontId="1"/>
  </si>
  <si>
    <t>人物評価</t>
    <rPh sb="0" eb="2">
      <t>ジンブツ</t>
    </rPh>
    <rPh sb="2" eb="4">
      <t>ヒョウカ</t>
    </rPh>
    <phoneticPr fontId="1"/>
  </si>
  <si>
    <t>D</t>
    <phoneticPr fontId="1"/>
  </si>
  <si>
    <t>E</t>
    <phoneticPr fontId="1"/>
  </si>
  <si>
    <t>C</t>
    <phoneticPr fontId="1"/>
  </si>
  <si>
    <t>D</t>
    <phoneticPr fontId="1"/>
  </si>
  <si>
    <t>B</t>
    <phoneticPr fontId="1"/>
  </si>
  <si>
    <t>A</t>
    <phoneticPr fontId="1"/>
  </si>
  <si>
    <t>課題５</t>
    <rPh sb="0" eb="2">
      <t>カダイ</t>
    </rPh>
    <phoneticPr fontId="1"/>
  </si>
  <si>
    <t>人物評価がABCのいずれかの人は判定欄に「合格」を表示</t>
    <rPh sb="0" eb="2">
      <t>ジンブツ</t>
    </rPh>
    <rPh sb="2" eb="4">
      <t>ヒョウカ</t>
    </rPh>
    <rPh sb="14" eb="15">
      <t>ヒト</t>
    </rPh>
    <rPh sb="16" eb="18">
      <t>ハンテイ</t>
    </rPh>
    <rPh sb="18" eb="19">
      <t>ラン</t>
    </rPh>
    <rPh sb="21" eb="23">
      <t>ゴウカク</t>
    </rPh>
    <rPh sb="25" eb="27">
      <t>ヒョウジ</t>
    </rPh>
    <phoneticPr fontId="1"/>
  </si>
  <si>
    <t>各分野の何れもが70点未満の点を取っている人および</t>
    <rPh sb="0" eb="3">
      <t>カクブンヤ</t>
    </rPh>
    <rPh sb="4" eb="5">
      <t>イズ</t>
    </rPh>
    <rPh sb="10" eb="11">
      <t>テン</t>
    </rPh>
    <rPh sb="11" eb="13">
      <t>ミマン</t>
    </rPh>
    <rPh sb="14" eb="15">
      <t>テン</t>
    </rPh>
    <rPh sb="16" eb="17">
      <t>ト</t>
    </rPh>
    <rPh sb="21" eb="22">
      <t>ヒト</t>
    </rPh>
    <phoneticPr fontId="1"/>
  </si>
  <si>
    <t>人物評価がEの人は判定欄に「不合格」を表示</t>
    <rPh sb="0" eb="2">
      <t>ジンブツ</t>
    </rPh>
    <rPh sb="2" eb="4">
      <t>ヒョウカ</t>
    </rPh>
    <rPh sb="7" eb="8">
      <t>ヒト</t>
    </rPh>
    <rPh sb="9" eb="11">
      <t>ハンテイ</t>
    </rPh>
    <rPh sb="11" eb="12">
      <t>ラン</t>
    </rPh>
    <rPh sb="14" eb="15">
      <t>フ</t>
    </rPh>
    <rPh sb="15" eb="17">
      <t>ゴウカク</t>
    </rPh>
    <rPh sb="19" eb="21">
      <t>ヒョウジ</t>
    </rPh>
    <phoneticPr fontId="1"/>
  </si>
  <si>
    <t>それ以外の人は「追試」を表示</t>
    <rPh sb="2" eb="4">
      <t>イガイ</t>
    </rPh>
    <rPh sb="5" eb="6">
      <t>ヒト</t>
    </rPh>
    <rPh sb="8" eb="10">
      <t>ツイシ</t>
    </rPh>
    <rPh sb="12" eb="14">
      <t>ヒョウジ</t>
    </rPh>
    <phoneticPr fontId="1"/>
  </si>
  <si>
    <t>D</t>
    <phoneticPr fontId="1"/>
  </si>
  <si>
    <t>E</t>
    <phoneticPr fontId="1"/>
  </si>
  <si>
    <t>A</t>
    <phoneticPr fontId="1"/>
  </si>
  <si>
    <t>C</t>
    <phoneticPr fontId="1"/>
  </si>
  <si>
    <t>別解3</t>
    <rPh sb="0" eb="1">
      <t>ベツ</t>
    </rPh>
    <rPh sb="1" eb="2">
      <t>カイ</t>
    </rPh>
    <phoneticPr fontId="1"/>
  </si>
  <si>
    <t>E</t>
    <phoneticPr fontId="1"/>
  </si>
  <si>
    <t>B</t>
    <phoneticPr fontId="1"/>
  </si>
  <si>
    <t>A</t>
    <phoneticPr fontId="1"/>
  </si>
  <si>
    <t>E</t>
    <phoneticPr fontId="1"/>
  </si>
  <si>
    <t>C</t>
    <phoneticPr fontId="1"/>
  </si>
  <si>
    <t>C</t>
    <phoneticPr fontId="1"/>
  </si>
  <si>
    <t>D</t>
    <phoneticPr fontId="1"/>
  </si>
  <si>
    <t>E</t>
    <phoneticPr fontId="1"/>
  </si>
  <si>
    <t>A</t>
    <phoneticPr fontId="1"/>
  </si>
  <si>
    <t>E</t>
    <phoneticPr fontId="1"/>
  </si>
  <si>
    <t>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</si>
</sst>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3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3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4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0" borderId="31" xfId="0" applyBorder="1">
      <alignment vertical="center"/>
    </xf>
    <xf numFmtId="0" fontId="0" fillId="4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0" borderId="34" xfId="0" applyBorder="1">
      <alignment vertical="center"/>
    </xf>
    <xf numFmtId="0" fontId="0" fillId="4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0" borderId="35" xfId="0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/>
  </sheetViews>
  <sheetFormatPr defaultColWidth="8.875" defaultRowHeight="12" x14ac:dyDescent="0.15"/>
  <cols>
    <col min="1" max="2" width="2.625" style="1" customWidth="1"/>
    <col min="3" max="6" width="7.375" style="1" customWidth="1"/>
    <col min="7" max="7" width="9.5" style="1" customWidth="1"/>
    <col min="8" max="16384" width="8.875" style="1"/>
  </cols>
  <sheetData>
    <row r="1" spans="1:12" x14ac:dyDescent="0.15">
      <c r="B1" s="2"/>
      <c r="C1" s="2"/>
      <c r="D1" s="2"/>
      <c r="E1" s="2"/>
      <c r="F1" s="2"/>
    </row>
    <row r="2" spans="1:12" x14ac:dyDescent="0.15">
      <c r="B2" s="46" t="s">
        <v>13</v>
      </c>
      <c r="C2" s="46"/>
      <c r="D2" s="46"/>
      <c r="E2" s="46"/>
      <c r="F2" s="46"/>
      <c r="G2" s="46"/>
    </row>
    <row r="3" spans="1:12" x14ac:dyDescent="0.15">
      <c r="B3" s="46"/>
      <c r="C3" s="46"/>
      <c r="D3" s="46"/>
      <c r="E3" s="46"/>
      <c r="F3" s="46"/>
      <c r="G3" s="46"/>
    </row>
    <row r="4" spans="1:12" ht="14.25" thickBot="1" x14ac:dyDescent="0.2">
      <c r="A4" s="2"/>
      <c r="B4" s="42" t="s">
        <v>14</v>
      </c>
      <c r="C4" s="42"/>
      <c r="D4" s="42"/>
      <c r="E4" s="42"/>
      <c r="F4" s="42"/>
      <c r="G4" s="42"/>
      <c r="H4" s="42"/>
      <c r="I4" s="42"/>
      <c r="J4" s="42"/>
      <c r="K4" s="2"/>
      <c r="L4" s="2"/>
    </row>
    <row r="5" spans="1:12" ht="14.25" thickBot="1" x14ac:dyDescent="0.2">
      <c r="A5" s="2"/>
      <c r="B5" s="42"/>
      <c r="C5" s="43"/>
      <c r="D5" s="27" t="s">
        <v>29</v>
      </c>
      <c r="E5" s="28" t="s">
        <v>30</v>
      </c>
      <c r="F5" s="29" t="s">
        <v>15</v>
      </c>
      <c r="G5" s="44"/>
      <c r="H5" s="42"/>
      <c r="I5" s="42"/>
      <c r="J5" s="42"/>
      <c r="K5" s="2"/>
      <c r="L5" s="2"/>
    </row>
    <row r="6" spans="1:12" ht="13.5" x14ac:dyDescent="0.15">
      <c r="A6" s="2"/>
      <c r="B6" s="42"/>
      <c r="C6" s="43"/>
      <c r="D6" s="30">
        <v>5</v>
      </c>
      <c r="E6" s="31">
        <v>9</v>
      </c>
      <c r="F6" s="32" t="str">
        <f>IF(AND(D6&lt;10,E6&lt;10),"◎","")</f>
        <v>◎</v>
      </c>
      <c r="G6" s="44"/>
      <c r="H6" s="42"/>
      <c r="I6" s="42"/>
      <c r="J6" s="42"/>
      <c r="K6" s="2"/>
      <c r="L6" s="2"/>
    </row>
    <row r="7" spans="1:12" ht="14.25" thickBot="1" x14ac:dyDescent="0.2">
      <c r="A7" s="2"/>
      <c r="B7" s="42"/>
      <c r="C7" s="43"/>
      <c r="D7" s="33">
        <v>5</v>
      </c>
      <c r="E7" s="34">
        <v>11</v>
      </c>
      <c r="F7" s="35" t="str">
        <f>IF(AND(D7&lt;10,E7&lt;10),"◎","")</f>
        <v/>
      </c>
      <c r="G7" s="44"/>
      <c r="H7" s="42"/>
      <c r="I7" s="42"/>
      <c r="J7" s="42"/>
      <c r="K7" s="2"/>
      <c r="L7" s="2"/>
    </row>
    <row r="8" spans="1:12" ht="13.5" x14ac:dyDescent="0.15">
      <c r="A8" s="2"/>
      <c r="B8" s="42"/>
      <c r="C8" s="42"/>
      <c r="D8" s="42"/>
      <c r="E8" s="42"/>
      <c r="F8" s="42"/>
      <c r="G8" s="42"/>
      <c r="H8" s="42"/>
      <c r="I8" s="42"/>
      <c r="J8" s="42"/>
      <c r="K8" s="2"/>
      <c r="L8" s="2"/>
    </row>
    <row r="9" spans="1:12" ht="14.25" thickBot="1" x14ac:dyDescent="0.2">
      <c r="A9" s="2"/>
      <c r="B9" s="42" t="s">
        <v>16</v>
      </c>
      <c r="C9" s="42"/>
      <c r="D9" s="42"/>
      <c r="E9" s="42"/>
      <c r="F9" s="42"/>
      <c r="G9" s="42"/>
      <c r="H9" s="42"/>
      <c r="I9" s="42"/>
      <c r="J9" s="42"/>
      <c r="K9" s="2"/>
      <c r="L9" s="2"/>
    </row>
    <row r="10" spans="1:12" ht="14.25" thickBot="1" x14ac:dyDescent="0.2">
      <c r="A10" s="2"/>
      <c r="B10" s="42"/>
      <c r="C10" s="43"/>
      <c r="D10" s="27" t="s">
        <v>39</v>
      </c>
      <c r="E10" s="36" t="s">
        <v>40</v>
      </c>
      <c r="F10" s="29" t="s">
        <v>15</v>
      </c>
      <c r="G10" s="44"/>
      <c r="H10" s="42"/>
      <c r="I10" s="42"/>
      <c r="J10" s="42"/>
      <c r="K10" s="2"/>
      <c r="L10" s="2"/>
    </row>
    <row r="11" spans="1:12" ht="13.5" x14ac:dyDescent="0.15">
      <c r="A11" s="2"/>
      <c r="B11" s="42"/>
      <c r="C11" s="43"/>
      <c r="D11" s="30" t="s">
        <v>34</v>
      </c>
      <c r="E11" s="31" t="s">
        <v>32</v>
      </c>
      <c r="F11" s="32" t="str">
        <f>IF(OR(D11="いちご",E11="いちご"),"欲しい","")</f>
        <v/>
      </c>
      <c r="G11" s="44"/>
      <c r="H11" s="42"/>
      <c r="I11" s="42"/>
      <c r="J11" s="42"/>
      <c r="K11" s="2"/>
      <c r="L11" s="2"/>
    </row>
    <row r="12" spans="1:12" ht="14.25" thickBot="1" x14ac:dyDescent="0.2">
      <c r="A12" s="2"/>
      <c r="B12" s="42"/>
      <c r="C12" s="43"/>
      <c r="D12" s="33" t="s">
        <v>41</v>
      </c>
      <c r="E12" s="34" t="s">
        <v>42</v>
      </c>
      <c r="F12" s="35" t="str">
        <f>IF(OR(D12="いちご",E12="いちご"),"欲しい","")</f>
        <v>欲しい</v>
      </c>
      <c r="G12" s="44"/>
      <c r="H12" s="42"/>
      <c r="I12" s="42"/>
      <c r="J12" s="42"/>
      <c r="K12" s="2"/>
      <c r="L12" s="2"/>
    </row>
    <row r="13" spans="1:12" ht="13.5" x14ac:dyDescent="0.15">
      <c r="A13" s="2"/>
      <c r="B13" s="42"/>
      <c r="C13" s="42"/>
      <c r="D13" s="42"/>
      <c r="E13" s="42"/>
      <c r="F13" s="42"/>
      <c r="G13" s="42"/>
      <c r="H13" s="42"/>
      <c r="I13" s="42"/>
      <c r="J13" s="42"/>
      <c r="K13" s="2"/>
      <c r="L13" s="2"/>
    </row>
    <row r="14" spans="1:12" ht="14.25" thickBot="1" x14ac:dyDescent="0.2">
      <c r="A14" s="2"/>
      <c r="B14" s="42" t="s">
        <v>35</v>
      </c>
      <c r="C14" s="42"/>
      <c r="D14" s="42"/>
      <c r="E14" s="42"/>
      <c r="F14" s="42"/>
      <c r="G14" s="42"/>
      <c r="H14" s="42"/>
      <c r="I14" s="42"/>
      <c r="J14" s="42"/>
      <c r="K14" s="2"/>
      <c r="L14" s="2"/>
    </row>
    <row r="15" spans="1:12" ht="14.25" thickBot="1" x14ac:dyDescent="0.2">
      <c r="A15" s="2"/>
      <c r="B15" s="42"/>
      <c r="C15" s="43"/>
      <c r="D15" s="37" t="s">
        <v>43</v>
      </c>
      <c r="E15" s="38" t="s">
        <v>44</v>
      </c>
      <c r="F15" s="29" t="s">
        <v>15</v>
      </c>
      <c r="G15" s="39" t="s">
        <v>17</v>
      </c>
      <c r="H15" s="45"/>
      <c r="I15" s="18"/>
      <c r="J15" s="18"/>
      <c r="K15" s="2"/>
      <c r="L15" s="2"/>
    </row>
    <row r="16" spans="1:12" ht="13.5" x14ac:dyDescent="0.15">
      <c r="A16" s="2"/>
      <c r="B16" s="42"/>
      <c r="C16" s="43"/>
      <c r="D16" s="30" t="s">
        <v>45</v>
      </c>
      <c r="E16" s="31" t="s">
        <v>32</v>
      </c>
      <c r="F16" s="32" t="str">
        <f>IF(AND(NOT(D16="いちご"),NOT(E16="いちご")),"不要","")</f>
        <v>不要</v>
      </c>
      <c r="G16" s="40" t="str">
        <f>IF(AND(D16&lt;&gt;"いちご",E16&lt;&gt;"いちご"),"不要","")</f>
        <v>不要</v>
      </c>
      <c r="H16" s="41"/>
      <c r="I16" s="42"/>
      <c r="J16" s="42"/>
      <c r="K16" s="2"/>
      <c r="L16" s="2"/>
    </row>
    <row r="17" spans="1:12" ht="14.25" thickBot="1" x14ac:dyDescent="0.2">
      <c r="A17" s="2"/>
      <c r="B17" s="42"/>
      <c r="C17" s="43"/>
      <c r="D17" s="33" t="s">
        <v>33</v>
      </c>
      <c r="E17" s="34" t="s">
        <v>31</v>
      </c>
      <c r="F17" s="35" t="str">
        <f>IF(AND(NOT(D17="いちご"),NOT(E17="いちご")),"不要","")</f>
        <v/>
      </c>
      <c r="G17" s="40" t="str">
        <f>IF(AND(D17&lt;&gt;"いちご",E17&lt;&gt;"いちご"),"不要","")</f>
        <v/>
      </c>
      <c r="H17" s="41"/>
      <c r="I17" s="42"/>
      <c r="J17" s="42"/>
      <c r="K17" s="2"/>
      <c r="L17" s="2"/>
    </row>
    <row r="18" spans="1:12" ht="13.5" x14ac:dyDescent="0.15">
      <c r="A18" s="2"/>
      <c r="B18" s="42"/>
      <c r="C18" s="42"/>
      <c r="D18" s="42"/>
      <c r="E18" s="42"/>
      <c r="F18" s="42"/>
      <c r="G18" s="42"/>
      <c r="H18" s="42"/>
      <c r="I18" s="42"/>
      <c r="J18" s="42"/>
      <c r="K18" s="2"/>
      <c r="L18" s="2"/>
    </row>
    <row r="19" spans="1:12" ht="14.25" thickBot="1" x14ac:dyDescent="0.2">
      <c r="A19" s="2"/>
      <c r="B19" s="42" t="s">
        <v>36</v>
      </c>
      <c r="C19" s="42"/>
      <c r="D19" s="42"/>
      <c r="E19" s="42"/>
      <c r="F19" s="42"/>
      <c r="G19" s="42"/>
      <c r="H19" s="42"/>
      <c r="I19" s="42"/>
      <c r="J19" s="42"/>
      <c r="K19" s="2"/>
      <c r="L19" s="2"/>
    </row>
    <row r="20" spans="1:12" ht="14.25" thickBot="1" x14ac:dyDescent="0.2">
      <c r="A20" s="2"/>
      <c r="B20" s="42"/>
      <c r="C20" s="43"/>
      <c r="D20" s="37" t="s">
        <v>39</v>
      </c>
      <c r="E20" s="38" t="s">
        <v>30</v>
      </c>
      <c r="F20" s="29" t="s">
        <v>15</v>
      </c>
      <c r="G20" s="44" t="s">
        <v>37</v>
      </c>
      <c r="H20" s="42"/>
      <c r="I20" s="42"/>
      <c r="J20" s="42"/>
      <c r="K20" s="2"/>
      <c r="L20" s="2"/>
    </row>
    <row r="21" spans="1:12" ht="13.5" x14ac:dyDescent="0.15">
      <c r="A21" s="2"/>
      <c r="B21" s="42"/>
      <c r="C21" s="43"/>
      <c r="D21" s="30" t="s">
        <v>34</v>
      </c>
      <c r="E21" s="31" t="s">
        <v>46</v>
      </c>
      <c r="F21" s="32" t="b">
        <f>OR(D21="いちご",E21="いちご",)</f>
        <v>0</v>
      </c>
      <c r="G21" s="44"/>
      <c r="H21" s="42"/>
      <c r="I21" s="42"/>
      <c r="J21" s="42"/>
      <c r="K21" s="2"/>
      <c r="L21" s="2"/>
    </row>
    <row r="22" spans="1:12" ht="14.25" thickBot="1" x14ac:dyDescent="0.2">
      <c r="A22" s="2"/>
      <c r="B22" s="42"/>
      <c r="C22" s="43"/>
      <c r="D22" s="33" t="s">
        <v>41</v>
      </c>
      <c r="E22" s="34" t="s">
        <v>47</v>
      </c>
      <c r="F22" s="35" t="b">
        <f>OR(D22="いちご",E22="いちご",)</f>
        <v>1</v>
      </c>
      <c r="G22" s="44"/>
      <c r="H22" s="42"/>
      <c r="I22" s="42"/>
      <c r="J22" s="42"/>
      <c r="K22" s="2"/>
      <c r="L22" s="2"/>
    </row>
    <row r="23" spans="1:12" ht="13.5" x14ac:dyDescent="0.15">
      <c r="A23" s="2"/>
      <c r="B23" s="42"/>
      <c r="C23" s="42"/>
      <c r="D23" s="42"/>
      <c r="E23" s="42"/>
      <c r="F23" s="42"/>
      <c r="G23" s="42"/>
      <c r="H23" s="42"/>
      <c r="I23" s="42"/>
      <c r="J23" s="42"/>
      <c r="K23" s="2"/>
      <c r="L23" s="2"/>
    </row>
    <row r="24" spans="1:12" ht="14.25" thickBot="1" x14ac:dyDescent="0.2">
      <c r="A24" s="2"/>
      <c r="B24" s="42" t="s">
        <v>38</v>
      </c>
      <c r="C24" s="42"/>
      <c r="D24" s="42"/>
      <c r="E24" s="42"/>
      <c r="F24" s="42"/>
      <c r="G24" s="42"/>
      <c r="H24" s="42"/>
      <c r="I24" s="42"/>
      <c r="J24" s="42"/>
      <c r="K24" s="2"/>
      <c r="L24" s="2"/>
    </row>
    <row r="25" spans="1:12" ht="14.25" thickBot="1" x14ac:dyDescent="0.2">
      <c r="A25" s="2"/>
      <c r="B25" s="42"/>
      <c r="C25" s="43"/>
      <c r="D25" s="37" t="s">
        <v>39</v>
      </c>
      <c r="E25" s="29" t="s">
        <v>15</v>
      </c>
      <c r="F25" s="44" t="s">
        <v>48</v>
      </c>
      <c r="G25" s="42"/>
      <c r="H25" s="42"/>
      <c r="I25" s="42"/>
      <c r="J25" s="42"/>
      <c r="K25" s="2"/>
      <c r="L25" s="2"/>
    </row>
    <row r="26" spans="1:12" ht="13.5" x14ac:dyDescent="0.15">
      <c r="A26" s="2"/>
      <c r="B26" s="42"/>
      <c r="C26" s="43"/>
      <c r="D26" s="30" t="s">
        <v>45</v>
      </c>
      <c r="E26" s="32" t="b">
        <f>D26="いちご"</f>
        <v>0</v>
      </c>
      <c r="F26" s="44"/>
      <c r="G26" s="42"/>
      <c r="H26" s="42"/>
      <c r="I26" s="42"/>
      <c r="J26" s="42"/>
      <c r="K26" s="2"/>
      <c r="L26" s="2"/>
    </row>
    <row r="27" spans="1:12" ht="14.25" thickBot="1" x14ac:dyDescent="0.2">
      <c r="A27" s="2"/>
      <c r="B27" s="42"/>
      <c r="C27" s="43"/>
      <c r="D27" s="33" t="s">
        <v>41</v>
      </c>
      <c r="E27" s="35" t="b">
        <f>D27="いちご"</f>
        <v>1</v>
      </c>
      <c r="F27" s="44"/>
      <c r="G27" s="42"/>
      <c r="H27" s="42"/>
      <c r="I27" s="42"/>
      <c r="J27" s="42"/>
      <c r="K27" s="2"/>
      <c r="L27" s="2"/>
    </row>
    <row r="28" spans="1:12" x14ac:dyDescent="0.15">
      <c r="J28" s="2"/>
      <c r="K28" s="2"/>
      <c r="L28" s="2"/>
    </row>
    <row r="29" spans="1:12" x14ac:dyDescent="0.15">
      <c r="J29" s="2"/>
      <c r="K29" s="2"/>
      <c r="L29" s="2"/>
    </row>
    <row r="30" spans="1:12" x14ac:dyDescent="0.15">
      <c r="J30" s="2"/>
      <c r="K30" s="2"/>
      <c r="L30" s="2"/>
    </row>
    <row r="31" spans="1:12" x14ac:dyDescent="0.15">
      <c r="J31" s="2"/>
      <c r="K31" s="2"/>
      <c r="L31" s="2"/>
    </row>
  </sheetData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  <webPublishItems count="2">
    <webPublishItem id="14427" divId="excel-45_14427" sourceType="range" sourceRef="B2:F3" destinationFile="C:\www.ms-excel.jp\excel\Page.htm"/>
    <webPublishItem id="11615" divId="excel-45_11615" sourceType="range" sourceRef="B2:G3" destinationFile="C:\www.ms-excel.jp\excel\Pag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0"/>
  <sheetViews>
    <sheetView workbookViewId="0"/>
  </sheetViews>
  <sheetFormatPr defaultRowHeight="13.5" x14ac:dyDescent="0.15"/>
  <sheetData>
    <row r="2" spans="1:5" ht="14.25" thickBot="1" x14ac:dyDescent="0.2">
      <c r="A2" t="s">
        <v>18</v>
      </c>
      <c r="B2" t="s">
        <v>49</v>
      </c>
    </row>
    <row r="3" spans="1:5" ht="14.25" thickBot="1" x14ac:dyDescent="0.2">
      <c r="B3" s="19" t="s">
        <v>20</v>
      </c>
      <c r="C3" s="20" t="s">
        <v>21</v>
      </c>
      <c r="D3" s="20" t="s">
        <v>22</v>
      </c>
      <c r="E3" s="21" t="s">
        <v>15</v>
      </c>
    </row>
    <row r="4" spans="1:5" x14ac:dyDescent="0.15">
      <c r="B4" s="22" t="s">
        <v>0</v>
      </c>
      <c r="C4" s="23">
        <v>59</v>
      </c>
      <c r="D4" s="23">
        <v>75</v>
      </c>
      <c r="E4" s="25"/>
    </row>
    <row r="5" spans="1:5" x14ac:dyDescent="0.15">
      <c r="B5" s="10" t="s">
        <v>1</v>
      </c>
      <c r="C5" s="11">
        <v>68</v>
      </c>
      <c r="D5" s="11">
        <v>69</v>
      </c>
      <c r="E5" s="13"/>
    </row>
    <row r="6" spans="1:5" x14ac:dyDescent="0.15">
      <c r="B6" s="10" t="s">
        <v>2</v>
      </c>
      <c r="C6" s="11">
        <v>81</v>
      </c>
      <c r="D6" s="11">
        <v>82</v>
      </c>
      <c r="E6" s="13"/>
    </row>
    <row r="7" spans="1:5" x14ac:dyDescent="0.15">
      <c r="B7" s="10" t="s">
        <v>3</v>
      </c>
      <c r="C7" s="11">
        <v>95</v>
      </c>
      <c r="D7" s="11">
        <v>100</v>
      </c>
      <c r="E7" s="13"/>
    </row>
    <row r="8" spans="1:5" x14ac:dyDescent="0.15">
      <c r="B8" s="10" t="s">
        <v>4</v>
      </c>
      <c r="C8" s="11">
        <v>50</v>
      </c>
      <c r="D8" s="11">
        <v>63</v>
      </c>
      <c r="E8" s="13"/>
    </row>
    <row r="9" spans="1:5" x14ac:dyDescent="0.15">
      <c r="B9" s="10" t="s">
        <v>5</v>
      </c>
      <c r="C9" s="11">
        <v>61</v>
      </c>
      <c r="D9" s="11">
        <v>58</v>
      </c>
      <c r="E9" s="13"/>
    </row>
    <row r="10" spans="1:5" x14ac:dyDescent="0.15">
      <c r="B10" s="10" t="s">
        <v>6</v>
      </c>
      <c r="C10" s="11">
        <v>85</v>
      </c>
      <c r="D10" s="11">
        <v>55</v>
      </c>
      <c r="E10" s="13"/>
    </row>
    <row r="11" spans="1:5" x14ac:dyDescent="0.15">
      <c r="B11" s="10" t="s">
        <v>7</v>
      </c>
      <c r="C11" s="11">
        <v>99</v>
      </c>
      <c r="D11" s="11">
        <v>61</v>
      </c>
      <c r="E11" s="13"/>
    </row>
    <row r="12" spans="1:5" x14ac:dyDescent="0.15">
      <c r="B12" s="10" t="s">
        <v>8</v>
      </c>
      <c r="C12" s="11">
        <v>100</v>
      </c>
      <c r="D12" s="11">
        <v>38</v>
      </c>
      <c r="E12" s="13"/>
    </row>
    <row r="13" spans="1:5" x14ac:dyDescent="0.15">
      <c r="B13" s="10" t="s">
        <v>9</v>
      </c>
      <c r="C13" s="11">
        <v>64</v>
      </c>
      <c r="D13" s="11">
        <v>79</v>
      </c>
      <c r="E13" s="13"/>
    </row>
    <row r="14" spans="1:5" x14ac:dyDescent="0.15">
      <c r="B14" s="10" t="s">
        <v>10</v>
      </c>
      <c r="C14" s="11">
        <v>60</v>
      </c>
      <c r="D14" s="11">
        <v>80</v>
      </c>
      <c r="E14" s="13"/>
    </row>
    <row r="15" spans="1:5" x14ac:dyDescent="0.15">
      <c r="B15" s="10" t="s">
        <v>11</v>
      </c>
      <c r="C15" s="11">
        <v>88</v>
      </c>
      <c r="D15" s="11">
        <v>72</v>
      </c>
      <c r="E15" s="13"/>
    </row>
    <row r="16" spans="1:5" ht="14.25" thickBot="1" x14ac:dyDescent="0.2">
      <c r="B16" s="14" t="s">
        <v>12</v>
      </c>
      <c r="C16" s="15">
        <v>56</v>
      </c>
      <c r="D16" s="15">
        <v>71</v>
      </c>
      <c r="E16" s="17"/>
    </row>
    <row r="19" spans="1:6" ht="14.25" thickBot="1" x14ac:dyDescent="0.2">
      <c r="A19" t="s">
        <v>24</v>
      </c>
      <c r="B19" t="s">
        <v>19</v>
      </c>
    </row>
    <row r="20" spans="1:6" ht="14.25" thickBot="1" x14ac:dyDescent="0.2">
      <c r="B20" s="3" t="s">
        <v>20</v>
      </c>
      <c r="C20" s="4" t="s">
        <v>21</v>
      </c>
      <c r="D20" s="4" t="s">
        <v>22</v>
      </c>
      <c r="E20" s="4" t="s">
        <v>23</v>
      </c>
      <c r="F20" s="5" t="s">
        <v>15</v>
      </c>
    </row>
    <row r="21" spans="1:6" x14ac:dyDescent="0.15">
      <c r="B21" s="6" t="s">
        <v>0</v>
      </c>
      <c r="C21" s="7">
        <v>59</v>
      </c>
      <c r="D21" s="7">
        <v>75</v>
      </c>
      <c r="E21" s="8"/>
      <c r="F21" s="9"/>
    </row>
    <row r="22" spans="1:6" x14ac:dyDescent="0.15">
      <c r="B22" s="10" t="s">
        <v>1</v>
      </c>
      <c r="C22" s="11">
        <v>68</v>
      </c>
      <c r="D22" s="11">
        <v>69</v>
      </c>
      <c r="E22" s="12"/>
      <c r="F22" s="13"/>
    </row>
    <row r="23" spans="1:6" x14ac:dyDescent="0.15">
      <c r="B23" s="10" t="s">
        <v>2</v>
      </c>
      <c r="C23" s="11">
        <v>81</v>
      </c>
      <c r="D23" s="11">
        <v>82</v>
      </c>
      <c r="E23" s="12"/>
      <c r="F23" s="13"/>
    </row>
    <row r="24" spans="1:6" x14ac:dyDescent="0.15">
      <c r="B24" s="10" t="s">
        <v>3</v>
      </c>
      <c r="C24" s="11">
        <v>95</v>
      </c>
      <c r="D24" s="11">
        <v>100</v>
      </c>
      <c r="E24" s="12"/>
      <c r="F24" s="13"/>
    </row>
    <row r="25" spans="1:6" x14ac:dyDescent="0.15">
      <c r="B25" s="10" t="s">
        <v>4</v>
      </c>
      <c r="C25" s="11">
        <v>50</v>
      </c>
      <c r="D25" s="11">
        <v>63</v>
      </c>
      <c r="E25" s="12"/>
      <c r="F25" s="13"/>
    </row>
    <row r="26" spans="1:6" x14ac:dyDescent="0.15">
      <c r="B26" s="10" t="s">
        <v>5</v>
      </c>
      <c r="C26" s="11">
        <v>61</v>
      </c>
      <c r="D26" s="11">
        <v>58</v>
      </c>
      <c r="E26" s="12"/>
      <c r="F26" s="13"/>
    </row>
    <row r="27" spans="1:6" x14ac:dyDescent="0.15">
      <c r="B27" s="10" t="s">
        <v>6</v>
      </c>
      <c r="C27" s="11">
        <v>85</v>
      </c>
      <c r="D27" s="11">
        <v>55</v>
      </c>
      <c r="E27" s="12"/>
      <c r="F27" s="13"/>
    </row>
    <row r="28" spans="1:6" x14ac:dyDescent="0.15">
      <c r="B28" s="10" t="s">
        <v>7</v>
      </c>
      <c r="C28" s="11">
        <v>99</v>
      </c>
      <c r="D28" s="11">
        <v>61</v>
      </c>
      <c r="E28" s="12"/>
      <c r="F28" s="13"/>
    </row>
    <row r="29" spans="1:6" x14ac:dyDescent="0.15">
      <c r="B29" s="10" t="s">
        <v>8</v>
      </c>
      <c r="C29" s="11">
        <v>100</v>
      </c>
      <c r="D29" s="11">
        <v>38</v>
      </c>
      <c r="E29" s="12"/>
      <c r="F29" s="13"/>
    </row>
    <row r="30" spans="1:6" x14ac:dyDescent="0.15">
      <c r="B30" s="10" t="s">
        <v>9</v>
      </c>
      <c r="C30" s="11">
        <v>64</v>
      </c>
      <c r="D30" s="11">
        <v>79</v>
      </c>
      <c r="E30" s="12"/>
      <c r="F30" s="13"/>
    </row>
    <row r="31" spans="1:6" x14ac:dyDescent="0.15">
      <c r="B31" s="10" t="s">
        <v>10</v>
      </c>
      <c r="C31" s="11">
        <v>60</v>
      </c>
      <c r="D31" s="11">
        <v>80</v>
      </c>
      <c r="E31" s="12"/>
      <c r="F31" s="13"/>
    </row>
    <row r="32" spans="1:6" x14ac:dyDescent="0.15">
      <c r="B32" s="10" t="s">
        <v>11</v>
      </c>
      <c r="C32" s="11">
        <v>88</v>
      </c>
      <c r="D32" s="11">
        <v>72</v>
      </c>
      <c r="E32" s="12"/>
      <c r="F32" s="13"/>
    </row>
    <row r="33" spans="1:6" ht="14.25" thickBot="1" x14ac:dyDescent="0.2">
      <c r="B33" s="14" t="s">
        <v>12</v>
      </c>
      <c r="C33" s="15">
        <v>56</v>
      </c>
      <c r="D33" s="15">
        <v>71</v>
      </c>
      <c r="E33" s="16"/>
      <c r="F33" s="17"/>
    </row>
    <row r="36" spans="1:6" x14ac:dyDescent="0.15">
      <c r="A36" t="s">
        <v>50</v>
      </c>
      <c r="B36" s="18" t="s">
        <v>25</v>
      </c>
    </row>
    <row r="37" spans="1:6" ht="14.25" thickBot="1" x14ac:dyDescent="0.2">
      <c r="B37" s="18" t="s">
        <v>26</v>
      </c>
    </row>
    <row r="38" spans="1:6" ht="14.25" thickBot="1" x14ac:dyDescent="0.2">
      <c r="B38" s="3" t="s">
        <v>20</v>
      </c>
      <c r="C38" s="4" t="s">
        <v>21</v>
      </c>
      <c r="D38" s="4" t="s">
        <v>22</v>
      </c>
      <c r="E38" s="5" t="s">
        <v>15</v>
      </c>
    </row>
    <row r="39" spans="1:6" x14ac:dyDescent="0.15">
      <c r="B39" s="6" t="s">
        <v>0</v>
      </c>
      <c r="C39" s="7">
        <v>59</v>
      </c>
      <c r="D39" s="7">
        <v>75</v>
      </c>
      <c r="E39" s="9"/>
    </row>
    <row r="40" spans="1:6" x14ac:dyDescent="0.15">
      <c r="B40" s="10" t="s">
        <v>1</v>
      </c>
      <c r="C40" s="11">
        <v>68</v>
      </c>
      <c r="D40" s="11">
        <v>69</v>
      </c>
      <c r="E40" s="13"/>
    </row>
    <row r="41" spans="1:6" x14ac:dyDescent="0.15">
      <c r="B41" s="10" t="s">
        <v>2</v>
      </c>
      <c r="C41" s="11">
        <v>81</v>
      </c>
      <c r="D41" s="11">
        <v>82</v>
      </c>
      <c r="E41" s="13"/>
    </row>
    <row r="42" spans="1:6" x14ac:dyDescent="0.15">
      <c r="B42" s="10" t="s">
        <v>3</v>
      </c>
      <c r="C42" s="11">
        <v>95</v>
      </c>
      <c r="D42" s="11">
        <v>100</v>
      </c>
      <c r="E42" s="13"/>
    </row>
    <row r="43" spans="1:6" x14ac:dyDescent="0.15">
      <c r="B43" s="10" t="s">
        <v>4</v>
      </c>
      <c r="C43" s="11">
        <v>50</v>
      </c>
      <c r="D43" s="11">
        <v>63</v>
      </c>
      <c r="E43" s="13"/>
    </row>
    <row r="44" spans="1:6" x14ac:dyDescent="0.15">
      <c r="B44" s="10" t="s">
        <v>5</v>
      </c>
      <c r="C44" s="11">
        <v>61</v>
      </c>
      <c r="D44" s="11">
        <v>58</v>
      </c>
      <c r="E44" s="13"/>
    </row>
    <row r="45" spans="1:6" x14ac:dyDescent="0.15">
      <c r="B45" s="10" t="s">
        <v>6</v>
      </c>
      <c r="C45" s="11">
        <v>85</v>
      </c>
      <c r="D45" s="11">
        <v>55</v>
      </c>
      <c r="E45" s="13"/>
    </row>
    <row r="46" spans="1:6" x14ac:dyDescent="0.15">
      <c r="B46" s="10" t="s">
        <v>7</v>
      </c>
      <c r="C46" s="11">
        <v>99</v>
      </c>
      <c r="D46" s="11">
        <v>61</v>
      </c>
      <c r="E46" s="13"/>
    </row>
    <row r="47" spans="1:6" x14ac:dyDescent="0.15">
      <c r="B47" s="10" t="s">
        <v>8</v>
      </c>
      <c r="C47" s="11">
        <v>100</v>
      </c>
      <c r="D47" s="11">
        <v>38</v>
      </c>
      <c r="E47" s="13"/>
    </row>
    <row r="48" spans="1:6" x14ac:dyDescent="0.15">
      <c r="B48" s="10" t="s">
        <v>9</v>
      </c>
      <c r="C48" s="11">
        <v>64</v>
      </c>
      <c r="D48" s="11">
        <v>79</v>
      </c>
      <c r="E48" s="13"/>
    </row>
    <row r="49" spans="1:6" x14ac:dyDescent="0.15">
      <c r="B49" s="10" t="s">
        <v>10</v>
      </c>
      <c r="C49" s="11">
        <v>60</v>
      </c>
      <c r="D49" s="11">
        <v>80</v>
      </c>
      <c r="E49" s="13"/>
    </row>
    <row r="50" spans="1:6" x14ac:dyDescent="0.15">
      <c r="B50" s="10" t="s">
        <v>11</v>
      </c>
      <c r="C50" s="11">
        <v>88</v>
      </c>
      <c r="D50" s="11">
        <v>72</v>
      </c>
      <c r="E50" s="13"/>
    </row>
    <row r="51" spans="1:6" ht="14.25" thickBot="1" x14ac:dyDescent="0.2">
      <c r="B51" s="14" t="s">
        <v>12</v>
      </c>
      <c r="C51" s="15">
        <v>56</v>
      </c>
      <c r="D51" s="15">
        <v>71</v>
      </c>
      <c r="E51" s="17"/>
    </row>
    <row r="54" spans="1:6" x14ac:dyDescent="0.15">
      <c r="A54" t="s">
        <v>51</v>
      </c>
      <c r="B54" s="18" t="s">
        <v>52</v>
      </c>
    </row>
    <row r="55" spans="1:6" ht="14.25" thickBot="1" x14ac:dyDescent="0.2">
      <c r="B55" s="18" t="s">
        <v>53</v>
      </c>
    </row>
    <row r="56" spans="1:6" ht="14.25" thickBot="1" x14ac:dyDescent="0.2">
      <c r="B56" s="3" t="s">
        <v>20</v>
      </c>
      <c r="C56" s="4" t="s">
        <v>21</v>
      </c>
      <c r="D56" s="4" t="s">
        <v>22</v>
      </c>
      <c r="E56" s="20" t="s">
        <v>54</v>
      </c>
      <c r="F56" s="5" t="s">
        <v>15</v>
      </c>
    </row>
    <row r="57" spans="1:6" x14ac:dyDescent="0.15">
      <c r="B57" s="22" t="s">
        <v>0</v>
      </c>
      <c r="C57" s="23">
        <v>59</v>
      </c>
      <c r="D57" s="47">
        <v>75</v>
      </c>
      <c r="E57" s="48" t="s">
        <v>55</v>
      </c>
      <c r="F57" s="49"/>
    </row>
    <row r="58" spans="1:6" x14ac:dyDescent="0.15">
      <c r="B58" s="10" t="s">
        <v>1</v>
      </c>
      <c r="C58" s="11">
        <v>68</v>
      </c>
      <c r="D58" s="50">
        <v>69</v>
      </c>
      <c r="E58" s="51" t="s">
        <v>56</v>
      </c>
      <c r="F58" s="52"/>
    </row>
    <row r="59" spans="1:6" x14ac:dyDescent="0.15">
      <c r="B59" s="10" t="s">
        <v>2</v>
      </c>
      <c r="C59" s="11">
        <v>81</v>
      </c>
      <c r="D59" s="50">
        <v>82</v>
      </c>
      <c r="E59" s="51" t="s">
        <v>40</v>
      </c>
      <c r="F59" s="52"/>
    </row>
    <row r="60" spans="1:6" x14ac:dyDescent="0.15">
      <c r="B60" s="10" t="s">
        <v>3</v>
      </c>
      <c r="C60" s="11">
        <v>95</v>
      </c>
      <c r="D60" s="50">
        <v>100</v>
      </c>
      <c r="E60" s="51" t="s">
        <v>39</v>
      </c>
      <c r="F60" s="52"/>
    </row>
    <row r="61" spans="1:6" x14ac:dyDescent="0.15">
      <c r="B61" s="10" t="s">
        <v>4</v>
      </c>
      <c r="C61" s="11">
        <v>50</v>
      </c>
      <c r="D61" s="50">
        <v>63</v>
      </c>
      <c r="E61" s="51" t="s">
        <v>39</v>
      </c>
      <c r="F61" s="52"/>
    </row>
    <row r="62" spans="1:6" x14ac:dyDescent="0.15">
      <c r="B62" s="10" t="s">
        <v>5</v>
      </c>
      <c r="C62" s="11">
        <v>61</v>
      </c>
      <c r="D62" s="50">
        <v>58</v>
      </c>
      <c r="E62" s="51" t="s">
        <v>56</v>
      </c>
      <c r="F62" s="52"/>
    </row>
    <row r="63" spans="1:6" x14ac:dyDescent="0.15">
      <c r="B63" s="10" t="s">
        <v>6</v>
      </c>
      <c r="C63" s="11">
        <v>85</v>
      </c>
      <c r="D63" s="50">
        <v>55</v>
      </c>
      <c r="E63" s="51" t="s">
        <v>57</v>
      </c>
      <c r="F63" s="52"/>
    </row>
    <row r="64" spans="1:6" x14ac:dyDescent="0.15">
      <c r="B64" s="10" t="s">
        <v>7</v>
      </c>
      <c r="C64" s="11">
        <v>99</v>
      </c>
      <c r="D64" s="50">
        <v>61</v>
      </c>
      <c r="E64" s="51" t="s">
        <v>57</v>
      </c>
      <c r="F64" s="52"/>
    </row>
    <row r="65" spans="1:6" x14ac:dyDescent="0.15">
      <c r="B65" s="10" t="s">
        <v>8</v>
      </c>
      <c r="C65" s="11">
        <v>100</v>
      </c>
      <c r="D65" s="50">
        <v>38</v>
      </c>
      <c r="E65" s="51" t="s">
        <v>58</v>
      </c>
      <c r="F65" s="52"/>
    </row>
    <row r="66" spans="1:6" x14ac:dyDescent="0.15">
      <c r="B66" s="10" t="s">
        <v>9</v>
      </c>
      <c r="C66" s="11">
        <v>64</v>
      </c>
      <c r="D66" s="50">
        <v>79</v>
      </c>
      <c r="E66" s="51" t="s">
        <v>59</v>
      </c>
      <c r="F66" s="52"/>
    </row>
    <row r="67" spans="1:6" x14ac:dyDescent="0.15">
      <c r="B67" s="10" t="s">
        <v>10</v>
      </c>
      <c r="C67" s="11">
        <v>60</v>
      </c>
      <c r="D67" s="50">
        <v>80</v>
      </c>
      <c r="E67" s="51" t="s">
        <v>60</v>
      </c>
      <c r="F67" s="52"/>
    </row>
    <row r="68" spans="1:6" x14ac:dyDescent="0.15">
      <c r="B68" s="10" t="s">
        <v>11</v>
      </c>
      <c r="C68" s="11">
        <v>88</v>
      </c>
      <c r="D68" s="50">
        <v>72</v>
      </c>
      <c r="E68" s="51" t="s">
        <v>57</v>
      </c>
      <c r="F68" s="52"/>
    </row>
    <row r="69" spans="1:6" ht="14.25" thickBot="1" x14ac:dyDescent="0.2">
      <c r="B69" s="14" t="s">
        <v>12</v>
      </c>
      <c r="C69" s="15">
        <v>70</v>
      </c>
      <c r="D69" s="53">
        <v>71</v>
      </c>
      <c r="E69" s="54" t="s">
        <v>60</v>
      </c>
      <c r="F69" s="55"/>
    </row>
    <row r="72" spans="1:6" x14ac:dyDescent="0.15">
      <c r="A72" t="s">
        <v>61</v>
      </c>
      <c r="B72" s="18" t="s">
        <v>52</v>
      </c>
    </row>
    <row r="73" spans="1:6" x14ac:dyDescent="0.15">
      <c r="B73" s="18" t="s">
        <v>62</v>
      </c>
    </row>
    <row r="74" spans="1:6" x14ac:dyDescent="0.15">
      <c r="B74" s="18" t="s">
        <v>63</v>
      </c>
    </row>
    <row r="75" spans="1:6" x14ac:dyDescent="0.15">
      <c r="B75" s="18" t="s">
        <v>64</v>
      </c>
    </row>
    <row r="76" spans="1:6" ht="14.25" thickBot="1" x14ac:dyDescent="0.2">
      <c r="B76" s="18" t="s">
        <v>65</v>
      </c>
    </row>
    <row r="77" spans="1:6" ht="14.25" thickBot="1" x14ac:dyDescent="0.2">
      <c r="B77" s="3" t="s">
        <v>20</v>
      </c>
      <c r="C77" s="4" t="s">
        <v>21</v>
      </c>
      <c r="D77" s="4" t="s">
        <v>22</v>
      </c>
      <c r="E77" s="20" t="s">
        <v>54</v>
      </c>
      <c r="F77" s="5" t="s">
        <v>15</v>
      </c>
    </row>
    <row r="78" spans="1:6" x14ac:dyDescent="0.15">
      <c r="B78" s="22" t="s">
        <v>0</v>
      </c>
      <c r="C78" s="23">
        <v>59</v>
      </c>
      <c r="D78" s="47">
        <v>75</v>
      </c>
      <c r="E78" s="48" t="s">
        <v>66</v>
      </c>
      <c r="F78" s="49"/>
    </row>
    <row r="79" spans="1:6" x14ac:dyDescent="0.15">
      <c r="B79" s="10" t="s">
        <v>1</v>
      </c>
      <c r="C79" s="11">
        <v>68</v>
      </c>
      <c r="D79" s="50">
        <v>69</v>
      </c>
      <c r="E79" s="51" t="s">
        <v>67</v>
      </c>
      <c r="F79" s="52"/>
    </row>
    <row r="80" spans="1:6" x14ac:dyDescent="0.15">
      <c r="B80" s="10" t="s">
        <v>2</v>
      </c>
      <c r="C80" s="11">
        <v>81</v>
      </c>
      <c r="D80" s="50">
        <v>82</v>
      </c>
      <c r="E80" s="51" t="s">
        <v>40</v>
      </c>
      <c r="F80" s="52"/>
    </row>
    <row r="81" spans="2:6" x14ac:dyDescent="0.15">
      <c r="B81" s="10" t="s">
        <v>3</v>
      </c>
      <c r="C81" s="11">
        <v>95</v>
      </c>
      <c r="D81" s="50">
        <v>100</v>
      </c>
      <c r="E81" s="51" t="s">
        <v>68</v>
      </c>
      <c r="F81" s="52"/>
    </row>
    <row r="82" spans="2:6" x14ac:dyDescent="0.15">
      <c r="B82" s="10" t="s">
        <v>4</v>
      </c>
      <c r="C82" s="11">
        <v>50</v>
      </c>
      <c r="D82" s="50">
        <v>63</v>
      </c>
      <c r="E82" s="51" t="s">
        <v>60</v>
      </c>
      <c r="F82" s="52"/>
    </row>
    <row r="83" spans="2:6" x14ac:dyDescent="0.15">
      <c r="B83" s="10" t="s">
        <v>5</v>
      </c>
      <c r="C83" s="11">
        <v>61</v>
      </c>
      <c r="D83" s="50">
        <v>58</v>
      </c>
      <c r="E83" s="51" t="s">
        <v>67</v>
      </c>
      <c r="F83" s="52"/>
    </row>
    <row r="84" spans="2:6" x14ac:dyDescent="0.15">
      <c r="B84" s="10" t="s">
        <v>6</v>
      </c>
      <c r="C84" s="11">
        <v>85</v>
      </c>
      <c r="D84" s="50">
        <v>55</v>
      </c>
      <c r="E84" s="51" t="s">
        <v>69</v>
      </c>
      <c r="F84" s="52"/>
    </row>
    <row r="85" spans="2:6" x14ac:dyDescent="0.15">
      <c r="B85" s="10" t="s">
        <v>7</v>
      </c>
      <c r="C85" s="11">
        <v>99</v>
      </c>
      <c r="D85" s="50">
        <v>61</v>
      </c>
      <c r="E85" s="51" t="s">
        <v>57</v>
      </c>
      <c r="F85" s="52"/>
    </row>
    <row r="86" spans="2:6" x14ac:dyDescent="0.15">
      <c r="B86" s="10" t="s">
        <v>8</v>
      </c>
      <c r="C86" s="11">
        <v>100</v>
      </c>
      <c r="D86" s="50">
        <v>38</v>
      </c>
      <c r="E86" s="51" t="s">
        <v>58</v>
      </c>
      <c r="F86" s="52"/>
    </row>
    <row r="87" spans="2:6" x14ac:dyDescent="0.15">
      <c r="B87" s="10" t="s">
        <v>9</v>
      </c>
      <c r="C87" s="11">
        <v>64</v>
      </c>
      <c r="D87" s="50">
        <v>79</v>
      </c>
      <c r="E87" s="51" t="s">
        <v>59</v>
      </c>
      <c r="F87" s="52"/>
    </row>
    <row r="88" spans="2:6" x14ac:dyDescent="0.15">
      <c r="B88" s="10" t="s">
        <v>10</v>
      </c>
      <c r="C88" s="11">
        <v>60</v>
      </c>
      <c r="D88" s="50">
        <v>80</v>
      </c>
      <c r="E88" s="51" t="s">
        <v>60</v>
      </c>
      <c r="F88" s="52"/>
    </row>
    <row r="89" spans="2:6" x14ac:dyDescent="0.15">
      <c r="B89" s="10" t="s">
        <v>11</v>
      </c>
      <c r="C89" s="11">
        <v>88</v>
      </c>
      <c r="D89" s="50">
        <v>72</v>
      </c>
      <c r="E89" s="51" t="s">
        <v>57</v>
      </c>
      <c r="F89" s="52"/>
    </row>
    <row r="90" spans="2:6" ht="14.25" thickBot="1" x14ac:dyDescent="0.2">
      <c r="B90" s="14" t="s">
        <v>12</v>
      </c>
      <c r="C90" s="15">
        <v>70</v>
      </c>
      <c r="D90" s="53">
        <v>71</v>
      </c>
      <c r="E90" s="54" t="s">
        <v>60</v>
      </c>
      <c r="F90" s="55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0"/>
  <sheetViews>
    <sheetView workbookViewId="0"/>
  </sheetViews>
  <sheetFormatPr defaultRowHeight="13.5" x14ac:dyDescent="0.15"/>
  <sheetData>
    <row r="2" spans="1:7" ht="14.25" thickBot="1" x14ac:dyDescent="0.2">
      <c r="A2" t="s">
        <v>18</v>
      </c>
      <c r="B2" t="s">
        <v>49</v>
      </c>
    </row>
    <row r="3" spans="1:7" ht="14.25" thickBot="1" x14ac:dyDescent="0.2">
      <c r="B3" s="19" t="s">
        <v>20</v>
      </c>
      <c r="C3" s="20" t="s">
        <v>21</v>
      </c>
      <c r="D3" s="20" t="s">
        <v>22</v>
      </c>
      <c r="E3" s="21" t="s">
        <v>15</v>
      </c>
      <c r="F3" s="56" t="s">
        <v>27</v>
      </c>
      <c r="G3" s="56" t="s">
        <v>28</v>
      </c>
    </row>
    <row r="4" spans="1:7" x14ac:dyDescent="0.15">
      <c r="B4" s="22" t="s">
        <v>0</v>
      </c>
      <c r="C4" s="23">
        <v>59</v>
      </c>
      <c r="D4" s="23">
        <v>75</v>
      </c>
      <c r="E4" s="25" t="str">
        <f>IF(AND(C4&gt;=60,D4&gt;=60),"合格","")</f>
        <v/>
      </c>
      <c r="F4" t="str">
        <f>IF(MIN(C4:D4)&gt;=60,"合格","")</f>
        <v/>
      </c>
      <c r="G4" t="str">
        <f>IF(COUNTIF(C4:D4,"&lt;60")=0,"合格","")</f>
        <v/>
      </c>
    </row>
    <row r="5" spans="1:7" x14ac:dyDescent="0.15">
      <c r="B5" s="10" t="s">
        <v>1</v>
      </c>
      <c r="C5" s="11">
        <v>68</v>
      </c>
      <c r="D5" s="11">
        <v>69</v>
      </c>
      <c r="E5" s="13" t="str">
        <f t="shared" ref="E5:E16" si="0">IF(AND(C5&gt;=60,D5&gt;=60),"合格","")</f>
        <v>合格</v>
      </c>
      <c r="F5" t="str">
        <f t="shared" ref="F5:F16" si="1">IF(MIN(C5:D5)&gt;=60,"合格","")</f>
        <v>合格</v>
      </c>
      <c r="G5" t="str">
        <f t="shared" ref="G5:G16" si="2">IF(COUNTIF(C5:D5,"&lt;60")=0,"合格","")</f>
        <v>合格</v>
      </c>
    </row>
    <row r="6" spans="1:7" x14ac:dyDescent="0.15">
      <c r="B6" s="10" t="s">
        <v>2</v>
      </c>
      <c r="C6" s="11">
        <v>81</v>
      </c>
      <c r="D6" s="11">
        <v>82</v>
      </c>
      <c r="E6" s="13" t="str">
        <f t="shared" si="0"/>
        <v>合格</v>
      </c>
      <c r="F6" t="str">
        <f t="shared" si="1"/>
        <v>合格</v>
      </c>
      <c r="G6" t="str">
        <f t="shared" si="2"/>
        <v>合格</v>
      </c>
    </row>
    <row r="7" spans="1:7" x14ac:dyDescent="0.15">
      <c r="B7" s="10" t="s">
        <v>3</v>
      </c>
      <c r="C7" s="11">
        <v>95</v>
      </c>
      <c r="D7" s="11">
        <v>100</v>
      </c>
      <c r="E7" s="13" t="str">
        <f t="shared" si="0"/>
        <v>合格</v>
      </c>
      <c r="F7" t="str">
        <f t="shared" si="1"/>
        <v>合格</v>
      </c>
      <c r="G7" t="str">
        <f t="shared" si="2"/>
        <v>合格</v>
      </c>
    </row>
    <row r="8" spans="1:7" x14ac:dyDescent="0.15">
      <c r="B8" s="10" t="s">
        <v>4</v>
      </c>
      <c r="C8" s="11">
        <v>50</v>
      </c>
      <c r="D8" s="11">
        <v>63</v>
      </c>
      <c r="E8" s="13" t="str">
        <f t="shared" si="0"/>
        <v/>
      </c>
      <c r="F8" t="str">
        <f t="shared" si="1"/>
        <v/>
      </c>
      <c r="G8" t="str">
        <f t="shared" si="2"/>
        <v/>
      </c>
    </row>
    <row r="9" spans="1:7" x14ac:dyDescent="0.15">
      <c r="B9" s="10" t="s">
        <v>5</v>
      </c>
      <c r="C9" s="11">
        <v>61</v>
      </c>
      <c r="D9" s="11">
        <v>58</v>
      </c>
      <c r="E9" s="13" t="str">
        <f t="shared" si="0"/>
        <v/>
      </c>
      <c r="F9" t="str">
        <f t="shared" si="1"/>
        <v/>
      </c>
      <c r="G9" t="str">
        <f t="shared" si="2"/>
        <v/>
      </c>
    </row>
    <row r="10" spans="1:7" x14ac:dyDescent="0.15">
      <c r="B10" s="10" t="s">
        <v>6</v>
      </c>
      <c r="C10" s="11">
        <v>85</v>
      </c>
      <c r="D10" s="11">
        <v>55</v>
      </c>
      <c r="E10" s="13" t="str">
        <f t="shared" si="0"/>
        <v/>
      </c>
      <c r="F10" t="str">
        <f t="shared" si="1"/>
        <v/>
      </c>
      <c r="G10" t="str">
        <f t="shared" si="2"/>
        <v/>
      </c>
    </row>
    <row r="11" spans="1:7" x14ac:dyDescent="0.15">
      <c r="B11" s="10" t="s">
        <v>7</v>
      </c>
      <c r="C11" s="11">
        <v>99</v>
      </c>
      <c r="D11" s="11">
        <v>61</v>
      </c>
      <c r="E11" s="13" t="str">
        <f t="shared" si="0"/>
        <v>合格</v>
      </c>
      <c r="F11" t="str">
        <f t="shared" si="1"/>
        <v>合格</v>
      </c>
      <c r="G11" t="str">
        <f t="shared" si="2"/>
        <v>合格</v>
      </c>
    </row>
    <row r="12" spans="1:7" x14ac:dyDescent="0.15">
      <c r="B12" s="10" t="s">
        <v>8</v>
      </c>
      <c r="C12" s="11">
        <v>100</v>
      </c>
      <c r="D12" s="11">
        <v>38</v>
      </c>
      <c r="E12" s="13" t="str">
        <f t="shared" si="0"/>
        <v/>
      </c>
      <c r="F12" t="str">
        <f t="shared" si="1"/>
        <v/>
      </c>
      <c r="G12" t="str">
        <f t="shared" si="2"/>
        <v/>
      </c>
    </row>
    <row r="13" spans="1:7" x14ac:dyDescent="0.15">
      <c r="B13" s="10" t="s">
        <v>9</v>
      </c>
      <c r="C13" s="11">
        <v>64</v>
      </c>
      <c r="D13" s="11">
        <v>79</v>
      </c>
      <c r="E13" s="13" t="str">
        <f t="shared" si="0"/>
        <v>合格</v>
      </c>
      <c r="F13" t="str">
        <f t="shared" si="1"/>
        <v>合格</v>
      </c>
      <c r="G13" t="str">
        <f t="shared" si="2"/>
        <v>合格</v>
      </c>
    </row>
    <row r="14" spans="1:7" x14ac:dyDescent="0.15">
      <c r="B14" s="10" t="s">
        <v>10</v>
      </c>
      <c r="C14" s="11">
        <v>60</v>
      </c>
      <c r="D14" s="11">
        <v>80</v>
      </c>
      <c r="E14" s="13" t="str">
        <f t="shared" si="0"/>
        <v>合格</v>
      </c>
      <c r="F14" t="str">
        <f t="shared" si="1"/>
        <v>合格</v>
      </c>
      <c r="G14" t="str">
        <f t="shared" si="2"/>
        <v>合格</v>
      </c>
    </row>
    <row r="15" spans="1:7" x14ac:dyDescent="0.15">
      <c r="B15" s="10" t="s">
        <v>11</v>
      </c>
      <c r="C15" s="11">
        <v>88</v>
      </c>
      <c r="D15" s="11">
        <v>72</v>
      </c>
      <c r="E15" s="13" t="str">
        <f t="shared" si="0"/>
        <v>合格</v>
      </c>
      <c r="F15" t="str">
        <f t="shared" si="1"/>
        <v>合格</v>
      </c>
      <c r="G15" t="str">
        <f t="shared" si="2"/>
        <v>合格</v>
      </c>
    </row>
    <row r="16" spans="1:7" ht="14.25" thickBot="1" x14ac:dyDescent="0.2">
      <c r="B16" s="14" t="s">
        <v>12</v>
      </c>
      <c r="C16" s="15">
        <v>56</v>
      </c>
      <c r="D16" s="15">
        <v>71</v>
      </c>
      <c r="E16" s="17" t="str">
        <f t="shared" si="0"/>
        <v/>
      </c>
      <c r="F16" t="str">
        <f t="shared" si="1"/>
        <v/>
      </c>
      <c r="G16" t="str">
        <f t="shared" si="2"/>
        <v/>
      </c>
    </row>
    <row r="19" spans="1:6" ht="14.25" thickBot="1" x14ac:dyDescent="0.2">
      <c r="A19" t="s">
        <v>24</v>
      </c>
      <c r="B19" t="s">
        <v>19</v>
      </c>
    </row>
    <row r="20" spans="1:6" ht="14.25" thickBot="1" x14ac:dyDescent="0.2">
      <c r="B20" s="19" t="s">
        <v>20</v>
      </c>
      <c r="C20" s="20" t="s">
        <v>21</v>
      </c>
      <c r="D20" s="20" t="s">
        <v>22</v>
      </c>
      <c r="E20" s="20" t="s">
        <v>23</v>
      </c>
      <c r="F20" s="21" t="s">
        <v>15</v>
      </c>
    </row>
    <row r="21" spans="1:6" x14ac:dyDescent="0.15">
      <c r="B21" s="22" t="s">
        <v>0</v>
      </c>
      <c r="C21" s="23">
        <v>59</v>
      </c>
      <c r="D21" s="23">
        <v>75</v>
      </c>
      <c r="E21" s="24">
        <f>AVERAGE(C21:D21)</f>
        <v>67</v>
      </c>
      <c r="F21" s="25" t="str">
        <f>IF(AND(MIN(C21:D21)&gt;=60,E21&gt;=70),"合格","")</f>
        <v/>
      </c>
    </row>
    <row r="22" spans="1:6" x14ac:dyDescent="0.15">
      <c r="B22" s="10" t="s">
        <v>1</v>
      </c>
      <c r="C22" s="11">
        <v>68</v>
      </c>
      <c r="D22" s="11">
        <v>69</v>
      </c>
      <c r="E22" s="12">
        <f t="shared" ref="E22:E33" si="3">AVERAGE(C22:D22)</f>
        <v>68.5</v>
      </c>
      <c r="F22" s="13" t="str">
        <f t="shared" ref="F22:F33" si="4">IF(AND(MIN(C22:D22)&gt;=60,E22&gt;=70),"合格","")</f>
        <v/>
      </c>
    </row>
    <row r="23" spans="1:6" x14ac:dyDescent="0.15">
      <c r="B23" s="10" t="s">
        <v>2</v>
      </c>
      <c r="C23" s="11">
        <v>81</v>
      </c>
      <c r="D23" s="11">
        <v>82</v>
      </c>
      <c r="E23" s="12">
        <f t="shared" si="3"/>
        <v>81.5</v>
      </c>
      <c r="F23" s="13" t="str">
        <f t="shared" si="4"/>
        <v>合格</v>
      </c>
    </row>
    <row r="24" spans="1:6" x14ac:dyDescent="0.15">
      <c r="B24" s="10" t="s">
        <v>3</v>
      </c>
      <c r="C24" s="11">
        <v>95</v>
      </c>
      <c r="D24" s="11">
        <v>100</v>
      </c>
      <c r="E24" s="12">
        <f t="shared" si="3"/>
        <v>97.5</v>
      </c>
      <c r="F24" s="13" t="str">
        <f t="shared" si="4"/>
        <v>合格</v>
      </c>
    </row>
    <row r="25" spans="1:6" x14ac:dyDescent="0.15">
      <c r="B25" s="10" t="s">
        <v>4</v>
      </c>
      <c r="C25" s="11">
        <v>50</v>
      </c>
      <c r="D25" s="11">
        <v>63</v>
      </c>
      <c r="E25" s="12">
        <f t="shared" si="3"/>
        <v>56.5</v>
      </c>
      <c r="F25" s="13" t="str">
        <f t="shared" si="4"/>
        <v/>
      </c>
    </row>
    <row r="26" spans="1:6" x14ac:dyDescent="0.15">
      <c r="B26" s="10" t="s">
        <v>5</v>
      </c>
      <c r="C26" s="11">
        <v>61</v>
      </c>
      <c r="D26" s="11">
        <v>58</v>
      </c>
      <c r="E26" s="12">
        <f t="shared" si="3"/>
        <v>59.5</v>
      </c>
      <c r="F26" s="13" t="str">
        <f t="shared" si="4"/>
        <v/>
      </c>
    </row>
    <row r="27" spans="1:6" x14ac:dyDescent="0.15">
      <c r="B27" s="10" t="s">
        <v>6</v>
      </c>
      <c r="C27" s="11">
        <v>85</v>
      </c>
      <c r="D27" s="11">
        <v>55</v>
      </c>
      <c r="E27" s="12">
        <f t="shared" si="3"/>
        <v>70</v>
      </c>
      <c r="F27" s="13" t="str">
        <f t="shared" si="4"/>
        <v/>
      </c>
    </row>
    <row r="28" spans="1:6" x14ac:dyDescent="0.15">
      <c r="B28" s="10" t="s">
        <v>7</v>
      </c>
      <c r="C28" s="11">
        <v>99</v>
      </c>
      <c r="D28" s="11">
        <v>61</v>
      </c>
      <c r="E28" s="12">
        <f t="shared" si="3"/>
        <v>80</v>
      </c>
      <c r="F28" s="13" t="str">
        <f t="shared" si="4"/>
        <v>合格</v>
      </c>
    </row>
    <row r="29" spans="1:6" x14ac:dyDescent="0.15">
      <c r="B29" s="10" t="s">
        <v>8</v>
      </c>
      <c r="C29" s="11">
        <v>100</v>
      </c>
      <c r="D29" s="11">
        <v>38</v>
      </c>
      <c r="E29" s="12">
        <f t="shared" si="3"/>
        <v>69</v>
      </c>
      <c r="F29" s="13" t="str">
        <f t="shared" si="4"/>
        <v/>
      </c>
    </row>
    <row r="30" spans="1:6" x14ac:dyDescent="0.15">
      <c r="B30" s="10" t="s">
        <v>9</v>
      </c>
      <c r="C30" s="11">
        <v>64</v>
      </c>
      <c r="D30" s="11">
        <v>79</v>
      </c>
      <c r="E30" s="12">
        <f t="shared" si="3"/>
        <v>71.5</v>
      </c>
      <c r="F30" s="13" t="str">
        <f t="shared" si="4"/>
        <v>合格</v>
      </c>
    </row>
    <row r="31" spans="1:6" x14ac:dyDescent="0.15">
      <c r="B31" s="10" t="s">
        <v>10</v>
      </c>
      <c r="C31" s="11">
        <v>60</v>
      </c>
      <c r="D31" s="11">
        <v>80</v>
      </c>
      <c r="E31" s="12">
        <f t="shared" si="3"/>
        <v>70</v>
      </c>
      <c r="F31" s="13" t="str">
        <f t="shared" si="4"/>
        <v>合格</v>
      </c>
    </row>
    <row r="32" spans="1:6" x14ac:dyDescent="0.15">
      <c r="B32" s="10" t="s">
        <v>11</v>
      </c>
      <c r="C32" s="11">
        <v>88</v>
      </c>
      <c r="D32" s="11">
        <v>72</v>
      </c>
      <c r="E32" s="12">
        <f t="shared" si="3"/>
        <v>80</v>
      </c>
      <c r="F32" s="13" t="str">
        <f t="shared" si="4"/>
        <v>合格</v>
      </c>
    </row>
    <row r="33" spans="1:8" ht="14.25" thickBot="1" x14ac:dyDescent="0.2">
      <c r="B33" s="14" t="s">
        <v>12</v>
      </c>
      <c r="C33" s="15">
        <v>56</v>
      </c>
      <c r="D33" s="15">
        <v>71</v>
      </c>
      <c r="E33" s="16">
        <f t="shared" si="3"/>
        <v>63.5</v>
      </c>
      <c r="F33" s="17" t="str">
        <f t="shared" si="4"/>
        <v/>
      </c>
    </row>
    <row r="36" spans="1:8" x14ac:dyDescent="0.15">
      <c r="A36" t="s">
        <v>50</v>
      </c>
      <c r="B36" s="18" t="s">
        <v>25</v>
      </c>
    </row>
    <row r="37" spans="1:8" ht="14.25" thickBot="1" x14ac:dyDescent="0.2">
      <c r="B37" s="18" t="s">
        <v>26</v>
      </c>
    </row>
    <row r="38" spans="1:8" ht="14.25" thickBot="1" x14ac:dyDescent="0.2">
      <c r="B38" s="3" t="s">
        <v>20</v>
      </c>
      <c r="C38" s="4" t="s">
        <v>21</v>
      </c>
      <c r="D38" s="4" t="s">
        <v>22</v>
      </c>
      <c r="E38" s="5" t="s">
        <v>15</v>
      </c>
      <c r="F38" s="56" t="s">
        <v>27</v>
      </c>
      <c r="G38" s="56" t="s">
        <v>28</v>
      </c>
      <c r="H38" s="57" t="s">
        <v>70</v>
      </c>
    </row>
    <row r="39" spans="1:8" x14ac:dyDescent="0.15">
      <c r="B39" s="22" t="s">
        <v>0</v>
      </c>
      <c r="C39" s="23">
        <v>59</v>
      </c>
      <c r="D39" s="23">
        <v>75</v>
      </c>
      <c r="E39" s="25" t="b">
        <f>NOT(MIN(C39:D39)&lt;=70)</f>
        <v>0</v>
      </c>
      <c r="F39" t="b">
        <f>MIN(C39:D39)&gt;70</f>
        <v>0</v>
      </c>
      <c r="G39" t="b">
        <f>NOT(OR(C39&lt;=70,D39&lt;=70))</f>
        <v>0</v>
      </c>
      <c r="H39" t="b">
        <f>AND(C39&gt;70,D39&gt;70)</f>
        <v>0</v>
      </c>
    </row>
    <row r="40" spans="1:8" x14ac:dyDescent="0.15">
      <c r="B40" s="10" t="s">
        <v>1</v>
      </c>
      <c r="C40" s="11">
        <v>68</v>
      </c>
      <c r="D40" s="11">
        <v>69</v>
      </c>
      <c r="E40" s="9" t="b">
        <f t="shared" ref="E40:E51" si="5">NOT(MIN(C40:D40)&lt;=70)</f>
        <v>0</v>
      </c>
      <c r="F40" t="b">
        <f t="shared" ref="F40:F51" si="6">MIN(C40:D40)&gt;70</f>
        <v>0</v>
      </c>
      <c r="G40" t="b">
        <f t="shared" ref="G40:G51" si="7">NOT(OR(C40&lt;=70,D40&lt;=70))</f>
        <v>0</v>
      </c>
      <c r="H40" t="b">
        <f t="shared" ref="H40:H51" si="8">AND(C40&gt;70,D40&gt;70)</f>
        <v>0</v>
      </c>
    </row>
    <row r="41" spans="1:8" x14ac:dyDescent="0.15">
      <c r="B41" s="10" t="s">
        <v>2</v>
      </c>
      <c r="C41" s="11">
        <v>81</v>
      </c>
      <c r="D41" s="11">
        <v>82</v>
      </c>
      <c r="E41" s="9" t="b">
        <f t="shared" si="5"/>
        <v>1</v>
      </c>
      <c r="F41" t="b">
        <f t="shared" si="6"/>
        <v>1</v>
      </c>
      <c r="G41" t="b">
        <f t="shared" si="7"/>
        <v>1</v>
      </c>
      <c r="H41" t="b">
        <f t="shared" si="8"/>
        <v>1</v>
      </c>
    </row>
    <row r="42" spans="1:8" x14ac:dyDescent="0.15">
      <c r="B42" s="10" t="s">
        <v>3</v>
      </c>
      <c r="C42" s="11">
        <v>95</v>
      </c>
      <c r="D42" s="11">
        <v>100</v>
      </c>
      <c r="E42" s="9" t="b">
        <f t="shared" si="5"/>
        <v>1</v>
      </c>
      <c r="F42" t="b">
        <f t="shared" si="6"/>
        <v>1</v>
      </c>
      <c r="G42" t="b">
        <f t="shared" si="7"/>
        <v>1</v>
      </c>
      <c r="H42" t="b">
        <f t="shared" si="8"/>
        <v>1</v>
      </c>
    </row>
    <row r="43" spans="1:8" x14ac:dyDescent="0.15">
      <c r="B43" s="10" t="s">
        <v>4</v>
      </c>
      <c r="C43" s="11">
        <v>50</v>
      </c>
      <c r="D43" s="11">
        <v>63</v>
      </c>
      <c r="E43" s="9" t="b">
        <f t="shared" si="5"/>
        <v>0</v>
      </c>
      <c r="F43" t="b">
        <f t="shared" si="6"/>
        <v>0</v>
      </c>
      <c r="G43" t="b">
        <f t="shared" si="7"/>
        <v>0</v>
      </c>
      <c r="H43" t="b">
        <f t="shared" si="8"/>
        <v>0</v>
      </c>
    </row>
    <row r="44" spans="1:8" x14ac:dyDescent="0.15">
      <c r="B44" s="10" t="s">
        <v>5</v>
      </c>
      <c r="C44" s="11">
        <v>61</v>
      </c>
      <c r="D44" s="11">
        <v>58</v>
      </c>
      <c r="E44" s="9" t="b">
        <f t="shared" si="5"/>
        <v>0</v>
      </c>
      <c r="F44" t="b">
        <f t="shared" si="6"/>
        <v>0</v>
      </c>
      <c r="G44" t="b">
        <f t="shared" si="7"/>
        <v>0</v>
      </c>
      <c r="H44" t="b">
        <f t="shared" si="8"/>
        <v>0</v>
      </c>
    </row>
    <row r="45" spans="1:8" x14ac:dyDescent="0.15">
      <c r="B45" s="10" t="s">
        <v>6</v>
      </c>
      <c r="C45" s="11">
        <v>85</v>
      </c>
      <c r="D45" s="11">
        <v>55</v>
      </c>
      <c r="E45" s="9" t="b">
        <f t="shared" si="5"/>
        <v>0</v>
      </c>
      <c r="F45" t="b">
        <f t="shared" si="6"/>
        <v>0</v>
      </c>
      <c r="G45" t="b">
        <f t="shared" si="7"/>
        <v>0</v>
      </c>
      <c r="H45" t="b">
        <f t="shared" si="8"/>
        <v>0</v>
      </c>
    </row>
    <row r="46" spans="1:8" x14ac:dyDescent="0.15">
      <c r="B46" s="10" t="s">
        <v>7</v>
      </c>
      <c r="C46" s="11">
        <v>99</v>
      </c>
      <c r="D46" s="11">
        <v>61</v>
      </c>
      <c r="E46" s="9" t="b">
        <f t="shared" si="5"/>
        <v>0</v>
      </c>
      <c r="F46" t="b">
        <f t="shared" si="6"/>
        <v>0</v>
      </c>
      <c r="G46" t="b">
        <f t="shared" si="7"/>
        <v>0</v>
      </c>
      <c r="H46" t="b">
        <f t="shared" si="8"/>
        <v>0</v>
      </c>
    </row>
    <row r="47" spans="1:8" x14ac:dyDescent="0.15">
      <c r="B47" s="10" t="s">
        <v>8</v>
      </c>
      <c r="C47" s="11">
        <v>100</v>
      </c>
      <c r="D47" s="11">
        <v>38</v>
      </c>
      <c r="E47" s="9" t="b">
        <f t="shared" si="5"/>
        <v>0</v>
      </c>
      <c r="F47" t="b">
        <f t="shared" si="6"/>
        <v>0</v>
      </c>
      <c r="G47" t="b">
        <f t="shared" si="7"/>
        <v>0</v>
      </c>
      <c r="H47" t="b">
        <f t="shared" si="8"/>
        <v>0</v>
      </c>
    </row>
    <row r="48" spans="1:8" x14ac:dyDescent="0.15">
      <c r="B48" s="10" t="s">
        <v>9</v>
      </c>
      <c r="C48" s="11">
        <v>64</v>
      </c>
      <c r="D48" s="11">
        <v>79</v>
      </c>
      <c r="E48" s="9" t="b">
        <f t="shared" si="5"/>
        <v>0</v>
      </c>
      <c r="F48" t="b">
        <f t="shared" si="6"/>
        <v>0</v>
      </c>
      <c r="G48" t="b">
        <f t="shared" si="7"/>
        <v>0</v>
      </c>
      <c r="H48" t="b">
        <f t="shared" si="8"/>
        <v>0</v>
      </c>
    </row>
    <row r="49" spans="1:8" x14ac:dyDescent="0.15">
      <c r="B49" s="10" t="s">
        <v>10</v>
      </c>
      <c r="C49" s="11">
        <v>60</v>
      </c>
      <c r="D49" s="11">
        <v>80</v>
      </c>
      <c r="E49" s="9" t="b">
        <f t="shared" si="5"/>
        <v>0</v>
      </c>
      <c r="F49" t="b">
        <f t="shared" si="6"/>
        <v>0</v>
      </c>
      <c r="G49" t="b">
        <f t="shared" si="7"/>
        <v>0</v>
      </c>
      <c r="H49" t="b">
        <f t="shared" si="8"/>
        <v>0</v>
      </c>
    </row>
    <row r="50" spans="1:8" x14ac:dyDescent="0.15">
      <c r="B50" s="10" t="s">
        <v>11</v>
      </c>
      <c r="C50" s="11">
        <v>88</v>
      </c>
      <c r="D50" s="11">
        <v>72</v>
      </c>
      <c r="E50" s="9" t="b">
        <f t="shared" si="5"/>
        <v>1</v>
      </c>
      <c r="F50" t="b">
        <f t="shared" si="6"/>
        <v>1</v>
      </c>
      <c r="G50" t="b">
        <f t="shared" si="7"/>
        <v>1</v>
      </c>
      <c r="H50" t="b">
        <f t="shared" si="8"/>
        <v>1</v>
      </c>
    </row>
    <row r="51" spans="1:8" ht="14.25" thickBot="1" x14ac:dyDescent="0.2">
      <c r="B51" s="14" t="s">
        <v>12</v>
      </c>
      <c r="C51" s="15">
        <v>56</v>
      </c>
      <c r="D51" s="15">
        <v>71</v>
      </c>
      <c r="E51" s="26" t="b">
        <f t="shared" si="5"/>
        <v>0</v>
      </c>
      <c r="F51" t="b">
        <f t="shared" si="6"/>
        <v>0</v>
      </c>
      <c r="G51" t="b">
        <f t="shared" si="7"/>
        <v>0</v>
      </c>
      <c r="H51" t="b">
        <f t="shared" si="8"/>
        <v>0</v>
      </c>
    </row>
    <row r="54" spans="1:8" x14ac:dyDescent="0.15">
      <c r="A54" t="s">
        <v>51</v>
      </c>
      <c r="B54" s="18" t="s">
        <v>52</v>
      </c>
    </row>
    <row r="55" spans="1:8" ht="14.25" thickBot="1" x14ac:dyDescent="0.2">
      <c r="B55" s="18" t="s">
        <v>53</v>
      </c>
    </row>
    <row r="56" spans="1:8" ht="14.25" thickBot="1" x14ac:dyDescent="0.2">
      <c r="B56" s="3" t="s">
        <v>20</v>
      </c>
      <c r="C56" s="4" t="s">
        <v>21</v>
      </c>
      <c r="D56" s="4" t="s">
        <v>22</v>
      </c>
      <c r="E56" s="20" t="s">
        <v>54</v>
      </c>
      <c r="F56" s="5" t="s">
        <v>15</v>
      </c>
      <c r="G56" s="56" t="s">
        <v>27</v>
      </c>
      <c r="H56" s="56" t="s">
        <v>28</v>
      </c>
    </row>
    <row r="57" spans="1:8" x14ac:dyDescent="0.15">
      <c r="B57" s="22" t="s">
        <v>0</v>
      </c>
      <c r="C57" s="23">
        <v>59</v>
      </c>
      <c r="D57" s="47">
        <v>75</v>
      </c>
      <c r="E57" s="48" t="s">
        <v>55</v>
      </c>
      <c r="F57" s="49" t="str">
        <f>IF(AND(C57&gt;=70,D57&gt;=70,OR(E57="A",E57="B")),"優秀","")</f>
        <v/>
      </c>
      <c r="G57" t="str">
        <f>IF(AND(MIN(C57:D57)&gt;=70,CODE(E57)&lt;=66),"優秀","")</f>
        <v/>
      </c>
      <c r="H57" t="str">
        <f>IF(AND(MIN(C57:D57)&gt;=70,FIND(E57,"ABCDE")&lt;=2),"優秀","")</f>
        <v/>
      </c>
    </row>
    <row r="58" spans="1:8" x14ac:dyDescent="0.15">
      <c r="B58" s="10" t="s">
        <v>1</v>
      </c>
      <c r="C58" s="11">
        <v>68</v>
      </c>
      <c r="D58" s="50">
        <v>69</v>
      </c>
      <c r="E58" s="51" t="s">
        <v>71</v>
      </c>
      <c r="F58" s="52" t="str">
        <f t="shared" ref="F58:F69" si="9">IF(AND(C58&gt;=70,D58&gt;=70,OR(E58="A",E58="B")),"優秀","")</f>
        <v/>
      </c>
      <c r="G58" t="str">
        <f t="shared" ref="G58:G69" si="10">IF(AND(MIN(C58:D58)&gt;=70,CODE(E58)&lt;=66),"優秀","")</f>
        <v/>
      </c>
      <c r="H58" t="str">
        <f t="shared" ref="H58:H69" si="11">IF(AND(MIN(C58:D58)&gt;=70,FIND(E58,"ABCDE")&lt;=2),"優秀","")</f>
        <v/>
      </c>
    </row>
    <row r="59" spans="1:8" x14ac:dyDescent="0.15">
      <c r="B59" s="10" t="s">
        <v>2</v>
      </c>
      <c r="C59" s="11">
        <v>81</v>
      </c>
      <c r="D59" s="50">
        <v>82</v>
      </c>
      <c r="E59" s="51" t="s">
        <v>72</v>
      </c>
      <c r="F59" s="52" t="str">
        <f t="shared" si="9"/>
        <v>優秀</v>
      </c>
      <c r="G59" t="str">
        <f t="shared" si="10"/>
        <v>優秀</v>
      </c>
      <c r="H59" t="str">
        <f t="shared" si="11"/>
        <v>優秀</v>
      </c>
    </row>
    <row r="60" spans="1:8" x14ac:dyDescent="0.15">
      <c r="B60" s="10" t="s">
        <v>3</v>
      </c>
      <c r="C60" s="11">
        <v>95</v>
      </c>
      <c r="D60" s="50">
        <v>100</v>
      </c>
      <c r="E60" s="51" t="s">
        <v>39</v>
      </c>
      <c r="F60" s="52" t="str">
        <f t="shared" si="9"/>
        <v>優秀</v>
      </c>
      <c r="G60" t="str">
        <f t="shared" si="10"/>
        <v>優秀</v>
      </c>
      <c r="H60" t="str">
        <f t="shared" si="11"/>
        <v>優秀</v>
      </c>
    </row>
    <row r="61" spans="1:8" x14ac:dyDescent="0.15">
      <c r="B61" s="10" t="s">
        <v>4</v>
      </c>
      <c r="C61" s="11">
        <v>50</v>
      </c>
      <c r="D61" s="50">
        <v>63</v>
      </c>
      <c r="E61" s="51" t="s">
        <v>73</v>
      </c>
      <c r="F61" s="52" t="str">
        <f t="shared" si="9"/>
        <v/>
      </c>
      <c r="G61" t="str">
        <f t="shared" si="10"/>
        <v/>
      </c>
      <c r="H61" t="str">
        <f t="shared" si="11"/>
        <v/>
      </c>
    </row>
    <row r="62" spans="1:8" x14ac:dyDescent="0.15">
      <c r="B62" s="10" t="s">
        <v>5</v>
      </c>
      <c r="C62" s="11">
        <v>61</v>
      </c>
      <c r="D62" s="50">
        <v>58</v>
      </c>
      <c r="E62" s="51" t="s">
        <v>74</v>
      </c>
      <c r="F62" s="52" t="str">
        <f t="shared" si="9"/>
        <v/>
      </c>
      <c r="G62" t="str">
        <f t="shared" si="10"/>
        <v/>
      </c>
      <c r="H62" t="str">
        <f t="shared" si="11"/>
        <v/>
      </c>
    </row>
    <row r="63" spans="1:8" x14ac:dyDescent="0.15">
      <c r="B63" s="10" t="s">
        <v>6</v>
      </c>
      <c r="C63" s="11">
        <v>85</v>
      </c>
      <c r="D63" s="50">
        <v>55</v>
      </c>
      <c r="E63" s="51" t="s">
        <v>75</v>
      </c>
      <c r="F63" s="52" t="str">
        <f t="shared" si="9"/>
        <v/>
      </c>
      <c r="G63" t="str">
        <f t="shared" si="10"/>
        <v/>
      </c>
      <c r="H63" t="str">
        <f t="shared" si="11"/>
        <v/>
      </c>
    </row>
    <row r="64" spans="1:8" x14ac:dyDescent="0.15">
      <c r="B64" s="10" t="s">
        <v>7</v>
      </c>
      <c r="C64" s="11">
        <v>99</v>
      </c>
      <c r="D64" s="50">
        <v>61</v>
      </c>
      <c r="E64" s="51" t="s">
        <v>76</v>
      </c>
      <c r="F64" s="52" t="str">
        <f t="shared" si="9"/>
        <v/>
      </c>
      <c r="G64" t="str">
        <f t="shared" si="10"/>
        <v/>
      </c>
      <c r="H64" t="str">
        <f t="shared" si="11"/>
        <v/>
      </c>
    </row>
    <row r="65" spans="1:8" x14ac:dyDescent="0.15">
      <c r="B65" s="10" t="s">
        <v>8</v>
      </c>
      <c r="C65" s="11">
        <v>100</v>
      </c>
      <c r="D65" s="50">
        <v>38</v>
      </c>
      <c r="E65" s="51" t="s">
        <v>58</v>
      </c>
      <c r="F65" s="52" t="str">
        <f t="shared" si="9"/>
        <v/>
      </c>
      <c r="G65" t="str">
        <f t="shared" si="10"/>
        <v/>
      </c>
      <c r="H65" t="str">
        <f t="shared" si="11"/>
        <v/>
      </c>
    </row>
    <row r="66" spans="1:8" x14ac:dyDescent="0.15">
      <c r="B66" s="10" t="s">
        <v>9</v>
      </c>
      <c r="C66" s="11">
        <v>64</v>
      </c>
      <c r="D66" s="50">
        <v>79</v>
      </c>
      <c r="E66" s="51" t="s">
        <v>59</v>
      </c>
      <c r="F66" s="52" t="str">
        <f t="shared" si="9"/>
        <v/>
      </c>
      <c r="G66" t="str">
        <f t="shared" si="10"/>
        <v/>
      </c>
      <c r="H66" t="str">
        <f t="shared" si="11"/>
        <v/>
      </c>
    </row>
    <row r="67" spans="1:8" x14ac:dyDescent="0.15">
      <c r="B67" s="10" t="s">
        <v>10</v>
      </c>
      <c r="C67" s="11">
        <v>60</v>
      </c>
      <c r="D67" s="50">
        <v>80</v>
      </c>
      <c r="E67" s="51" t="s">
        <v>60</v>
      </c>
      <c r="F67" s="52" t="str">
        <f t="shared" si="9"/>
        <v/>
      </c>
      <c r="G67" t="str">
        <f t="shared" si="10"/>
        <v/>
      </c>
      <c r="H67" t="str">
        <f t="shared" si="11"/>
        <v/>
      </c>
    </row>
    <row r="68" spans="1:8" x14ac:dyDescent="0.15">
      <c r="B68" s="10" t="s">
        <v>11</v>
      </c>
      <c r="C68" s="11">
        <v>88</v>
      </c>
      <c r="D68" s="50">
        <v>72</v>
      </c>
      <c r="E68" s="51" t="s">
        <v>57</v>
      </c>
      <c r="F68" s="52" t="str">
        <f t="shared" si="9"/>
        <v/>
      </c>
      <c r="G68" t="str">
        <f t="shared" si="10"/>
        <v/>
      </c>
      <c r="H68" t="str">
        <f t="shared" si="11"/>
        <v/>
      </c>
    </row>
    <row r="69" spans="1:8" ht="14.25" thickBot="1" x14ac:dyDescent="0.2">
      <c r="B69" s="14" t="s">
        <v>12</v>
      </c>
      <c r="C69" s="15">
        <v>70</v>
      </c>
      <c r="D69" s="53">
        <v>71</v>
      </c>
      <c r="E69" s="54" t="s">
        <v>60</v>
      </c>
      <c r="F69" s="55" t="str">
        <f t="shared" si="9"/>
        <v>優秀</v>
      </c>
      <c r="G69" t="str">
        <f t="shared" si="10"/>
        <v>優秀</v>
      </c>
      <c r="H69" t="str">
        <f t="shared" si="11"/>
        <v>優秀</v>
      </c>
    </row>
    <row r="72" spans="1:8" x14ac:dyDescent="0.15">
      <c r="A72" t="s">
        <v>61</v>
      </c>
      <c r="B72" s="18" t="s">
        <v>52</v>
      </c>
    </row>
    <row r="73" spans="1:8" x14ac:dyDescent="0.15">
      <c r="B73" s="18" t="s">
        <v>62</v>
      </c>
    </row>
    <row r="74" spans="1:8" x14ac:dyDescent="0.15">
      <c r="B74" s="18" t="s">
        <v>63</v>
      </c>
    </row>
    <row r="75" spans="1:8" x14ac:dyDescent="0.15">
      <c r="B75" s="18" t="s">
        <v>64</v>
      </c>
    </row>
    <row r="76" spans="1:8" ht="14.25" thickBot="1" x14ac:dyDescent="0.2">
      <c r="B76" s="18" t="s">
        <v>65</v>
      </c>
    </row>
    <row r="77" spans="1:8" ht="14.25" thickBot="1" x14ac:dyDescent="0.2">
      <c r="B77" s="3" t="s">
        <v>20</v>
      </c>
      <c r="C77" s="4" t="s">
        <v>21</v>
      </c>
      <c r="D77" s="4" t="s">
        <v>22</v>
      </c>
      <c r="E77" s="20" t="s">
        <v>54</v>
      </c>
      <c r="F77" s="5" t="s">
        <v>15</v>
      </c>
      <c r="G77" s="56" t="s">
        <v>27</v>
      </c>
    </row>
    <row r="78" spans="1:8" x14ac:dyDescent="0.15">
      <c r="B78" s="22" t="s">
        <v>0</v>
      </c>
      <c r="C78" s="23">
        <v>59</v>
      </c>
      <c r="D78" s="47">
        <v>75</v>
      </c>
      <c r="E78" s="48" t="s">
        <v>77</v>
      </c>
      <c r="F78" s="49" t="str">
        <f t="shared" ref="F78:F90" si="12">IF(AND(MIN(C78:D78)&gt;=70,OR(E78="A",E78="B",E78="C")),"合格",IF(AND(E78="E",MAX(C78:D78)&lt;70),"不合格","追試"))</f>
        <v>追試</v>
      </c>
      <c r="G78" s="58" t="str">
        <f>IF(AND(MIN(C78:D78)&gt;=70,CODE(E78)&lt;=67),"合格",IF(AND(MAX(C78:D78)&lt;70,E78="E"),"不合格","追試"))</f>
        <v>追試</v>
      </c>
    </row>
    <row r="79" spans="1:8" x14ac:dyDescent="0.15">
      <c r="B79" s="10" t="s">
        <v>1</v>
      </c>
      <c r="C79" s="11">
        <v>68</v>
      </c>
      <c r="D79" s="50">
        <v>69</v>
      </c>
      <c r="E79" s="51" t="s">
        <v>78</v>
      </c>
      <c r="F79" s="52" t="str">
        <f t="shared" si="12"/>
        <v>不合格</v>
      </c>
      <c r="G79" s="58" t="str">
        <f t="shared" ref="G79:G90" si="13">IF(AND(MIN(C79:D79)&gt;=70,CODE(E79)&lt;=67),"合格",IF(AND(MAX(C79:D79)&lt;70,E79="E"),"不合格","追試"))</f>
        <v>不合格</v>
      </c>
    </row>
    <row r="80" spans="1:8" x14ac:dyDescent="0.15">
      <c r="B80" s="10" t="s">
        <v>2</v>
      </c>
      <c r="C80" s="11">
        <v>81</v>
      </c>
      <c r="D80" s="50">
        <v>82</v>
      </c>
      <c r="E80" s="51" t="s">
        <v>59</v>
      </c>
      <c r="F80" s="52" t="str">
        <f t="shared" si="12"/>
        <v>合格</v>
      </c>
      <c r="G80" s="58" t="str">
        <f t="shared" si="13"/>
        <v>合格</v>
      </c>
    </row>
    <row r="81" spans="2:7" x14ac:dyDescent="0.15">
      <c r="B81" s="10" t="s">
        <v>3</v>
      </c>
      <c r="C81" s="11">
        <v>95</v>
      </c>
      <c r="D81" s="50">
        <v>100</v>
      </c>
      <c r="E81" s="51" t="s">
        <v>29</v>
      </c>
      <c r="F81" s="52" t="str">
        <f t="shared" si="12"/>
        <v>合格</v>
      </c>
      <c r="G81" s="58" t="str">
        <f t="shared" si="13"/>
        <v>合格</v>
      </c>
    </row>
    <row r="82" spans="2:7" x14ac:dyDescent="0.15">
      <c r="B82" s="10" t="s">
        <v>4</v>
      </c>
      <c r="C82" s="11">
        <v>50</v>
      </c>
      <c r="D82" s="50">
        <v>63</v>
      </c>
      <c r="E82" s="51" t="s">
        <v>79</v>
      </c>
      <c r="F82" s="52" t="str">
        <f>IF(AND(MIN(C82:D82)&gt;=70,OR(E82="A",E82="B",E82="C")),"合格",IF(AND(E82="E",MAX(C82:D82)&lt;70),"不合格","追試"))</f>
        <v>追試</v>
      </c>
      <c r="G82" s="58" t="str">
        <f t="shared" si="13"/>
        <v>追試</v>
      </c>
    </row>
    <row r="83" spans="2:7" x14ac:dyDescent="0.15">
      <c r="B83" s="10" t="s">
        <v>5</v>
      </c>
      <c r="C83" s="11">
        <v>61</v>
      </c>
      <c r="D83" s="50">
        <v>58</v>
      </c>
      <c r="E83" s="51" t="s">
        <v>80</v>
      </c>
      <c r="F83" s="52" t="str">
        <f t="shared" si="12"/>
        <v>不合格</v>
      </c>
      <c r="G83" s="58" t="str">
        <f t="shared" si="13"/>
        <v>不合格</v>
      </c>
    </row>
    <row r="84" spans="2:7" x14ac:dyDescent="0.15">
      <c r="B84" s="10" t="s">
        <v>6</v>
      </c>
      <c r="C84" s="11">
        <v>85</v>
      </c>
      <c r="D84" s="50">
        <v>55</v>
      </c>
      <c r="E84" s="51" t="s">
        <v>81</v>
      </c>
      <c r="F84" s="52" t="str">
        <f t="shared" si="12"/>
        <v>追試</v>
      </c>
      <c r="G84" s="58" t="str">
        <f t="shared" si="13"/>
        <v>追試</v>
      </c>
    </row>
    <row r="85" spans="2:7" x14ac:dyDescent="0.15">
      <c r="B85" s="10" t="s">
        <v>7</v>
      </c>
      <c r="C85" s="11">
        <v>99</v>
      </c>
      <c r="D85" s="50">
        <v>61</v>
      </c>
      <c r="E85" s="51" t="s">
        <v>81</v>
      </c>
      <c r="F85" s="52" t="str">
        <f t="shared" si="12"/>
        <v>追試</v>
      </c>
      <c r="G85" s="58" t="str">
        <f t="shared" si="13"/>
        <v>追試</v>
      </c>
    </row>
    <row r="86" spans="2:7" x14ac:dyDescent="0.15">
      <c r="B86" s="10" t="s">
        <v>8</v>
      </c>
      <c r="C86" s="11">
        <v>100</v>
      </c>
      <c r="D86" s="50">
        <v>38</v>
      </c>
      <c r="E86" s="51" t="s">
        <v>58</v>
      </c>
      <c r="F86" s="52" t="str">
        <f t="shared" si="12"/>
        <v>追試</v>
      </c>
      <c r="G86" s="58" t="str">
        <f t="shared" si="13"/>
        <v>追試</v>
      </c>
    </row>
    <row r="87" spans="2:7" x14ac:dyDescent="0.15">
      <c r="B87" s="10" t="s">
        <v>9</v>
      </c>
      <c r="C87" s="11">
        <v>64</v>
      </c>
      <c r="D87" s="50">
        <v>79</v>
      </c>
      <c r="E87" s="51" t="s">
        <v>59</v>
      </c>
      <c r="F87" s="52" t="str">
        <f t="shared" si="12"/>
        <v>追試</v>
      </c>
      <c r="G87" s="58" t="str">
        <f t="shared" si="13"/>
        <v>追試</v>
      </c>
    </row>
    <row r="88" spans="2:7" x14ac:dyDescent="0.15">
      <c r="B88" s="10" t="s">
        <v>10</v>
      </c>
      <c r="C88" s="11">
        <v>60</v>
      </c>
      <c r="D88" s="50">
        <v>80</v>
      </c>
      <c r="E88" s="51" t="s">
        <v>29</v>
      </c>
      <c r="F88" s="52" t="str">
        <f t="shared" si="12"/>
        <v>追試</v>
      </c>
      <c r="G88" s="58" t="str">
        <f t="shared" si="13"/>
        <v>追試</v>
      </c>
    </row>
    <row r="89" spans="2:7" x14ac:dyDescent="0.15">
      <c r="B89" s="10" t="s">
        <v>11</v>
      </c>
      <c r="C89" s="11">
        <v>88</v>
      </c>
      <c r="D89" s="50">
        <v>72</v>
      </c>
      <c r="E89" s="51" t="s">
        <v>81</v>
      </c>
      <c r="F89" s="52" t="str">
        <f t="shared" si="12"/>
        <v>合格</v>
      </c>
      <c r="G89" s="58" t="str">
        <f t="shared" si="13"/>
        <v>合格</v>
      </c>
    </row>
    <row r="90" spans="2:7" ht="14.25" thickBot="1" x14ac:dyDescent="0.2">
      <c r="B90" s="14" t="s">
        <v>12</v>
      </c>
      <c r="C90" s="15">
        <v>70</v>
      </c>
      <c r="D90" s="53">
        <v>71</v>
      </c>
      <c r="E90" s="54" t="s">
        <v>60</v>
      </c>
      <c r="F90" s="55" t="str">
        <f t="shared" si="12"/>
        <v>合格</v>
      </c>
      <c r="G90" s="58" t="str">
        <f t="shared" si="13"/>
        <v>合格</v>
      </c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解説</vt:lpstr>
      <vt:lpstr>課題</vt:lpstr>
      <vt:lpstr>解答</vt:lpstr>
    </vt:vector>
  </TitlesOfParts>
  <Company>本音のCAD･CAM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2007-02-20T12:34:35Z</dcterms:created>
  <dcterms:modified xsi:type="dcterms:W3CDTF">2017-03-09T05:18:45Z</dcterms:modified>
</cp:coreProperties>
</file>