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t\www.ms-excel.jp\excel\"/>
    </mc:Choice>
  </mc:AlternateContent>
  <bookViews>
    <workbookView xWindow="0" yWindow="60" windowWidth="15255" windowHeight="9015"/>
  </bookViews>
  <sheets>
    <sheet name="解説" sheetId="1" r:id="rId1"/>
    <sheet name="練習" sheetId="2" r:id="rId2"/>
    <sheet name="課題" sheetId="3" r:id="rId3"/>
    <sheet name="解答" sheetId="4" r:id="rId4"/>
  </sheets>
  <calcPr calcId="162913"/>
</workbook>
</file>

<file path=xl/calcChain.xml><?xml version="1.0" encoding="utf-8"?>
<calcChain xmlns="http://schemas.openxmlformats.org/spreadsheetml/2006/main">
  <c r="E5" i="3" l="1"/>
  <c r="E6" i="3"/>
  <c r="E7" i="3"/>
  <c r="E8" i="3"/>
  <c r="E15" i="3" s="1"/>
  <c r="E9" i="3"/>
  <c r="E10" i="3"/>
  <c r="E11" i="3"/>
  <c r="E12" i="3"/>
  <c r="E13" i="3"/>
  <c r="E14" i="3"/>
  <c r="E24" i="3"/>
  <c r="E34" i="3" s="1"/>
  <c r="E25" i="3"/>
  <c r="E26" i="3"/>
  <c r="E27" i="3"/>
  <c r="E28" i="3"/>
  <c r="E29" i="3"/>
  <c r="E30" i="3"/>
  <c r="E31" i="3"/>
  <c r="E32" i="3"/>
  <c r="E33" i="3"/>
  <c r="B3" i="1"/>
  <c r="E5" i="4"/>
  <c r="E15" i="4" s="1"/>
  <c r="E6" i="4"/>
  <c r="E7" i="4"/>
  <c r="E8" i="4"/>
  <c r="E9" i="4"/>
  <c r="E10" i="4"/>
  <c r="E11" i="4"/>
  <c r="E12" i="4"/>
  <c r="E13" i="4"/>
  <c r="E14" i="4"/>
  <c r="H24" i="4"/>
  <c r="D31" i="4" s="1"/>
  <c r="E31" i="4" s="1"/>
  <c r="C5" i="2"/>
  <c r="C6" i="2"/>
  <c r="C7" i="2"/>
  <c r="C8" i="2"/>
  <c r="C9" i="2"/>
  <c r="E10" i="2"/>
  <c r="C10" i="2"/>
  <c r="E11" i="2"/>
  <c r="C11" i="2"/>
  <c r="C12" i="2"/>
  <c r="D24" i="4" l="1"/>
  <c r="D33" i="4"/>
  <c r="E33" i="4" s="1"/>
  <c r="D25" i="4"/>
  <c r="E25" i="4" s="1"/>
  <c r="D28" i="4"/>
  <c r="E28" i="4" s="1"/>
  <c r="D30" i="4"/>
  <c r="E30" i="4" s="1"/>
  <c r="D32" i="4"/>
  <c r="E32" i="4" s="1"/>
  <c r="D26" i="4"/>
  <c r="E26" i="4" s="1"/>
  <c r="D27" i="4"/>
  <c r="E27" i="4" s="1"/>
  <c r="D29" i="4"/>
  <c r="E29" i="4" s="1"/>
  <c r="E24" i="4" l="1"/>
  <c r="E34" i="4" s="1"/>
  <c r="D34" i="4"/>
</calcChain>
</file>

<file path=xl/sharedStrings.xml><?xml version="1.0" encoding="utf-8"?>
<sst xmlns="http://schemas.openxmlformats.org/spreadsheetml/2006/main" count="84" uniqueCount="45">
  <si>
    <t>←変化するセル</t>
    <rPh sb="1" eb="3">
      <t>ヘンカ</t>
    </rPh>
    <phoneticPr fontId="1"/>
  </si>
  <si>
    <t>←目標のセル</t>
    <rPh sb="1" eb="3">
      <t>モクヒョウ</t>
    </rPh>
    <phoneticPr fontId="1"/>
  </si>
  <si>
    <t>変数の値を変化させ結果の値を目標値の値に近づけなさい。</t>
    <rPh sb="0" eb="2">
      <t>ヘンスウ</t>
    </rPh>
    <rPh sb="3" eb="4">
      <t>アタイ</t>
    </rPh>
    <rPh sb="5" eb="7">
      <t>ヘンカ</t>
    </rPh>
    <rPh sb="9" eb="11">
      <t>ケッカ</t>
    </rPh>
    <rPh sb="12" eb="13">
      <t>アタイ</t>
    </rPh>
    <rPh sb="14" eb="17">
      <t>モクヒョウチ</t>
    </rPh>
    <rPh sb="18" eb="19">
      <t>アタイ</t>
    </rPh>
    <rPh sb="20" eb="21">
      <t>チカ</t>
    </rPh>
    <phoneticPr fontId="1"/>
  </si>
  <si>
    <t>変数</t>
    <rPh sb="0" eb="2">
      <t>ヘンスウ</t>
    </rPh>
    <phoneticPr fontId="1"/>
  </si>
  <si>
    <t>結果</t>
    <rPh sb="0" eb="2">
      <t>ケッカ</t>
    </rPh>
    <phoneticPr fontId="1"/>
  </si>
  <si>
    <t>目標値</t>
    <rPh sb="0" eb="3">
      <t>モクヒョウチ</t>
    </rPh>
    <phoneticPr fontId="1"/>
  </si>
  <si>
    <t>第２数</t>
    <rPh sb="0" eb="1">
      <t>ダイ</t>
    </rPh>
    <rPh sb="2" eb="3">
      <t>スウ</t>
    </rPh>
    <phoneticPr fontId="1"/>
  </si>
  <si>
    <t>平均値が目標平均値になるよう測定係数を決定しなさい。</t>
    <rPh sb="0" eb="3">
      <t>ヘイキンチ</t>
    </rPh>
    <rPh sb="4" eb="6">
      <t>モクヒョウ</t>
    </rPh>
    <rPh sb="6" eb="9">
      <t>ヘイキンチ</t>
    </rPh>
    <rPh sb="14" eb="16">
      <t>ソクテイ</t>
    </rPh>
    <rPh sb="16" eb="18">
      <t>ケイスウ</t>
    </rPh>
    <rPh sb="19" eb="21">
      <t>ケッテイ</t>
    </rPh>
    <phoneticPr fontId="1"/>
  </si>
  <si>
    <t>測定値</t>
    <rPh sb="0" eb="3">
      <t>ソクテイチ</t>
    </rPh>
    <phoneticPr fontId="1"/>
  </si>
  <si>
    <t>補正値</t>
    <rPh sb="0" eb="2">
      <t>ホセイ</t>
    </rPh>
    <rPh sb="2" eb="3">
      <t>チ</t>
    </rPh>
    <phoneticPr fontId="1"/>
  </si>
  <si>
    <t>測定器の補正値</t>
    <rPh sb="0" eb="2">
      <t>ソクテイ</t>
    </rPh>
    <rPh sb="2" eb="3">
      <t>キ</t>
    </rPh>
    <rPh sb="4" eb="6">
      <t>ホセイ</t>
    </rPh>
    <rPh sb="6" eb="7">
      <t>チ</t>
    </rPh>
    <phoneticPr fontId="1"/>
  </si>
  <si>
    <t>測定係数</t>
    <rPh sb="0" eb="2">
      <t>ソクテイ</t>
    </rPh>
    <rPh sb="2" eb="4">
      <t>ケイスウ</t>
    </rPh>
    <phoneticPr fontId="1"/>
  </si>
  <si>
    <t>目標平均値</t>
    <rPh sb="0" eb="2">
      <t>モクヒョウ</t>
    </rPh>
    <rPh sb="2" eb="5">
      <t>ヘイキンチ</t>
    </rPh>
    <phoneticPr fontId="1"/>
  </si>
  <si>
    <t>平均</t>
    <rPh sb="0" eb="2">
      <t>ヘイキン</t>
    </rPh>
    <phoneticPr fontId="1"/>
  </si>
  <si>
    <t>次の問題は非常に難しいので、暇な人だけチャレンジしてください。しかも稀にしか上手く動作しません。</t>
    <rPh sb="0" eb="1">
      <t>ツギ</t>
    </rPh>
    <rPh sb="2" eb="4">
      <t>モンダイ</t>
    </rPh>
    <rPh sb="5" eb="7">
      <t>ヒジョウ</t>
    </rPh>
    <rPh sb="8" eb="9">
      <t>ムツカ</t>
    </rPh>
    <rPh sb="14" eb="15">
      <t>ヒマ</t>
    </rPh>
    <rPh sb="16" eb="17">
      <t>ヒト</t>
    </rPh>
    <rPh sb="34" eb="35">
      <t>マレ</t>
    </rPh>
    <rPh sb="38" eb="40">
      <t>ウマ</t>
    </rPh>
    <rPh sb="41" eb="43">
      <t>ドウサ</t>
    </rPh>
    <phoneticPr fontId="1"/>
  </si>
  <si>
    <t>目標額になるよう、購入数を０または１にして下さい。２個以上の購入はできません。</t>
    <rPh sb="0" eb="2">
      <t>モクヒョウ</t>
    </rPh>
    <rPh sb="2" eb="3">
      <t>ガク</t>
    </rPh>
    <rPh sb="9" eb="11">
      <t>コウニュウ</t>
    </rPh>
    <rPh sb="11" eb="12">
      <t>スウ</t>
    </rPh>
    <rPh sb="21" eb="22">
      <t>クダ</t>
    </rPh>
    <rPh sb="26" eb="29">
      <t>コイジョウ</t>
    </rPh>
    <rPh sb="30" eb="32">
      <t>コウニュウ</t>
    </rPh>
    <phoneticPr fontId="1"/>
  </si>
  <si>
    <t>品名</t>
    <rPh sb="0" eb="2">
      <t>ヒンメイ</t>
    </rPh>
    <phoneticPr fontId="1"/>
  </si>
  <si>
    <t>単価</t>
    <rPh sb="0" eb="2">
      <t>タンカ</t>
    </rPh>
    <phoneticPr fontId="1"/>
  </si>
  <si>
    <t>購入</t>
    <rPh sb="0" eb="2">
      <t>コウニュウ</t>
    </rPh>
    <phoneticPr fontId="1"/>
  </si>
  <si>
    <t>価格</t>
    <rPh sb="0" eb="2">
      <t>カカク</t>
    </rPh>
    <phoneticPr fontId="1"/>
  </si>
  <si>
    <t>目標額</t>
    <rPh sb="0" eb="3">
      <t>モクヒョウガク</t>
    </rPh>
    <phoneticPr fontId="1"/>
  </si>
  <si>
    <t>商品Ａ</t>
    <rPh sb="0" eb="2">
      <t>ショウヒン</t>
    </rPh>
    <phoneticPr fontId="1"/>
  </si>
  <si>
    <t>商品Ｂ</t>
    <rPh sb="0" eb="2">
      <t>ショウヒン</t>
    </rPh>
    <phoneticPr fontId="1"/>
  </si>
  <si>
    <t>商品Ｃ</t>
    <rPh sb="0" eb="2">
      <t>ショウヒン</t>
    </rPh>
    <phoneticPr fontId="1"/>
  </si>
  <si>
    <t>商品Ｄ</t>
    <rPh sb="0" eb="2">
      <t>ショウヒン</t>
    </rPh>
    <phoneticPr fontId="1"/>
  </si>
  <si>
    <t>商品Ｅ</t>
    <rPh sb="0" eb="2">
      <t>ショウヒン</t>
    </rPh>
    <phoneticPr fontId="1"/>
  </si>
  <si>
    <t>商品Ｆ</t>
    <rPh sb="0" eb="2">
      <t>ショウヒン</t>
    </rPh>
    <phoneticPr fontId="1"/>
  </si>
  <si>
    <t>商品Ｇ</t>
    <rPh sb="0" eb="2">
      <t>ショウヒン</t>
    </rPh>
    <phoneticPr fontId="1"/>
  </si>
  <si>
    <t>商品Ｈ</t>
    <rPh sb="0" eb="2">
      <t>ショウヒン</t>
    </rPh>
    <phoneticPr fontId="1"/>
  </si>
  <si>
    <t>商品Ｉ</t>
    <rPh sb="0" eb="2">
      <t>ショウヒン</t>
    </rPh>
    <phoneticPr fontId="1"/>
  </si>
  <si>
    <t>商品Ｊ</t>
    <rPh sb="0" eb="2">
      <t>ショウヒン</t>
    </rPh>
    <phoneticPr fontId="1"/>
  </si>
  <si>
    <t>計</t>
    <rPh sb="0" eb="1">
      <t>ケイ</t>
    </rPh>
    <phoneticPr fontId="1"/>
  </si>
  <si>
    <t>データ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</si>
  <si>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</si>
  <si>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</si>
  <si>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</si>
  <si>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</si>
  <si>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</si>
  <si>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</si>
  <si>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</si>
  <si>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</si>
  <si>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Ｉ</t>
    <phoneticPr fontId="1"/>
  </si>
  <si>
    <t>Ｊ</t>
    <phoneticPr fontId="1"/>
  </si>
  <si>
    <t>ダミー</t>
    <phoneticPr fontId="1"/>
  </si>
  <si>
    <t>↑=B2^3+B2^2+B2-100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</si>
</sst>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¥&quot;#,##0;&quot;¥&quot;\-#,##0"/>
    <numFmt numFmtId="176" formatCode="0_ "/>
    <numFmt numFmtId="179" formatCode="0.00_);[Red]\(0.00\)"/>
    <numFmt numFmtId="180" formatCode="0.00_ 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8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3" borderId="5" xfId="0" applyFill="1" applyBorder="1">
      <alignment vertical="center"/>
    </xf>
    <xf numFmtId="0" fontId="3" fillId="4" borderId="6" xfId="0" applyFont="1" applyFill="1" applyBorder="1">
      <alignment vertical="center"/>
    </xf>
    <xf numFmtId="0" fontId="0" fillId="0" borderId="7" xfId="0" applyBorder="1">
      <alignment vertical="center"/>
    </xf>
    <xf numFmtId="0" fontId="0" fillId="3" borderId="8" xfId="0" applyFill="1" applyBorder="1">
      <alignment vertical="center"/>
    </xf>
    <xf numFmtId="0" fontId="3" fillId="4" borderId="9" xfId="0" applyFont="1" applyFill="1" applyBorder="1">
      <alignment vertical="center"/>
    </xf>
    <xf numFmtId="0" fontId="0" fillId="0" borderId="10" xfId="0" applyBorder="1">
      <alignment vertical="center"/>
    </xf>
    <xf numFmtId="0" fontId="0" fillId="3" borderId="11" xfId="0" applyFill="1" applyBorder="1">
      <alignment vertical="center"/>
    </xf>
    <xf numFmtId="0" fontId="3" fillId="4" borderId="12" xfId="0" applyFont="1" applyFill="1" applyBorder="1">
      <alignment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10" fontId="0" fillId="6" borderId="16" xfId="0" applyNumberFormat="1" applyFill="1" applyBorder="1">
      <alignment vertical="center"/>
    </xf>
    <xf numFmtId="0" fontId="0" fillId="5" borderId="17" xfId="0" applyNumberFormat="1" applyFill="1" applyBorder="1" applyAlignment="1">
      <alignment horizontal="center" vertical="center"/>
    </xf>
    <xf numFmtId="179" fontId="0" fillId="5" borderId="18" xfId="0" applyNumberFormat="1" applyFill="1" applyBorder="1" applyAlignment="1">
      <alignment horizontal="center" vertical="center"/>
    </xf>
    <xf numFmtId="179" fontId="0" fillId="5" borderId="18" xfId="0" applyNumberFormat="1" applyFill="1" applyBorder="1">
      <alignment vertical="center"/>
    </xf>
    <xf numFmtId="179" fontId="0" fillId="5" borderId="19" xfId="0" applyNumberFormat="1" applyFill="1" applyBorder="1">
      <alignment vertical="center"/>
    </xf>
    <xf numFmtId="0" fontId="0" fillId="5" borderId="16" xfId="0" applyFill="1" applyBorder="1">
      <alignment vertical="center"/>
    </xf>
    <xf numFmtId="0" fontId="0" fillId="0" borderId="16" xfId="0" applyBorder="1">
      <alignment vertical="center"/>
    </xf>
    <xf numFmtId="0" fontId="0" fillId="5" borderId="20" xfId="0" applyNumberFormat="1" applyFill="1" applyBorder="1" applyAlignment="1">
      <alignment horizontal="center" vertical="center"/>
    </xf>
    <xf numFmtId="179" fontId="0" fillId="5" borderId="16" xfId="0" applyNumberFormat="1" applyFill="1" applyBorder="1" applyAlignment="1">
      <alignment horizontal="center" vertical="center"/>
    </xf>
    <xf numFmtId="179" fontId="0" fillId="5" borderId="16" xfId="0" applyNumberFormat="1" applyFill="1" applyBorder="1">
      <alignment vertical="center"/>
    </xf>
    <xf numFmtId="179" fontId="0" fillId="5" borderId="21" xfId="0" applyNumberFormat="1" applyFill="1" applyBorder="1">
      <alignment vertical="center"/>
    </xf>
    <xf numFmtId="180" fontId="0" fillId="6" borderId="16" xfId="0" applyNumberFormat="1" applyFill="1" applyBorder="1">
      <alignment vertical="center"/>
    </xf>
    <xf numFmtId="179" fontId="0" fillId="6" borderId="22" xfId="0" applyNumberFormat="1" applyFill="1" applyBorder="1">
      <alignment vertical="center"/>
    </xf>
    <xf numFmtId="0" fontId="0" fillId="0" borderId="16" xfId="0" applyBorder="1" applyAlignment="1">
      <alignment horizontal="center" vertical="center"/>
    </xf>
    <xf numFmtId="5" fontId="0" fillId="0" borderId="0" xfId="0" applyNumberFormat="1">
      <alignment vertical="center"/>
    </xf>
    <xf numFmtId="5" fontId="0" fillId="0" borderId="16" xfId="0" applyNumberFormat="1" applyBorder="1" applyAlignment="1">
      <alignment horizontal="center" vertical="center"/>
    </xf>
    <xf numFmtId="5" fontId="0" fillId="0" borderId="16" xfId="0" applyNumberFormat="1" applyBorder="1">
      <alignment vertical="center"/>
    </xf>
    <xf numFmtId="0" fontId="0" fillId="0" borderId="16" xfId="0" applyNumberFormat="1" applyBorder="1">
      <alignment vertical="center"/>
    </xf>
    <xf numFmtId="0" fontId="0" fillId="6" borderId="16" xfId="0" applyFill="1" applyBorder="1">
      <alignment vertical="center"/>
    </xf>
    <xf numFmtId="176" fontId="4" fillId="7" borderId="16" xfId="0" applyNumberFormat="1" applyFont="1" applyFill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8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0" fillId="6" borderId="25" xfId="0" applyNumberFormat="1" applyFill="1" applyBorder="1" applyAlignment="1">
      <alignment horizontal="center" vertical="center"/>
    </xf>
    <xf numFmtId="0" fontId="0" fillId="6" borderId="26" xfId="0" applyNumberFormat="1" applyFill="1" applyBorder="1" applyAlignment="1">
      <alignment horizontal="center" vertical="center"/>
    </xf>
    <xf numFmtId="0" fontId="0" fillId="6" borderId="27" xfId="0" applyNumberForma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externalLinkPath" Target="/DATA/Excel/&#65297;&#65304;&#24180;&#20108;&#32026;/31-&#12468;&#12540;&#12523;&#12471;&#12540;&#12463;.xls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DATA/Excel/&#65297;&#65304;&#24180;&#20108;&#32026;/31-&#12468;&#12540;&#12523;&#12471;&#12540;&#12463;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E15" sqref="E15"/>
    </sheetView>
  </sheetViews>
  <sheetFormatPr defaultColWidth="8.875" defaultRowHeight="12"/>
  <cols>
    <col min="1" max="1" width="2.625" style="3" customWidth="1"/>
    <col min="2" max="2" width="8.875" style="3"/>
    <col min="3" max="3" width="14.75" style="3" bestFit="1" customWidth="1"/>
    <col min="4" max="7" width="8.875" style="3"/>
    <col min="8" max="9" width="2.625" style="3" customWidth="1"/>
    <col min="10" max="16384" width="8.875" style="3"/>
  </cols>
  <sheetData>
    <row r="1" spans="1:10" ht="12.75" thickBot="1">
      <c r="A1" s="1"/>
      <c r="B1" s="2"/>
      <c r="C1" s="2"/>
      <c r="D1" s="2"/>
      <c r="E1" s="2"/>
      <c r="F1" s="2"/>
      <c r="G1" s="2"/>
      <c r="H1" s="2"/>
      <c r="I1" s="1"/>
      <c r="J1" s="1"/>
    </row>
    <row r="2" spans="1:10">
      <c r="A2" s="1"/>
      <c r="B2" s="40">
        <v>4.4155033610950847</v>
      </c>
      <c r="C2" s="42" t="s">
        <v>0</v>
      </c>
      <c r="D2" s="1"/>
      <c r="E2" s="1"/>
      <c r="F2" s="1"/>
      <c r="G2" s="1"/>
      <c r="H2" s="1"/>
      <c r="I2" s="1"/>
      <c r="J2" s="1"/>
    </row>
    <row r="3" spans="1:10" ht="12.75" thickBot="1">
      <c r="A3" s="1"/>
      <c r="B3" s="41">
        <f>B2^3+B2^2+B2-100</f>
        <v>9.9997849071468607</v>
      </c>
      <c r="C3" s="43" t="s">
        <v>1</v>
      </c>
      <c r="D3" s="1"/>
      <c r="E3" s="1"/>
      <c r="F3" s="1"/>
      <c r="G3" s="1"/>
      <c r="H3" s="1"/>
      <c r="I3" s="1"/>
      <c r="J3" s="1"/>
    </row>
    <row r="4" spans="1:10">
      <c r="A4" s="1"/>
      <c r="B4" s="2" t="s">
        <v>44</v>
      </c>
      <c r="C4" s="2"/>
      <c r="D4" s="2"/>
      <c r="E4" s="2"/>
      <c r="F4" s="2"/>
      <c r="G4" s="2"/>
      <c r="H4" s="2"/>
      <c r="I4" s="1"/>
      <c r="J4" s="1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2"/>
  <sheetViews>
    <sheetView workbookViewId="0"/>
  </sheetViews>
  <sheetFormatPr defaultRowHeight="13.5"/>
  <cols>
    <col min="1" max="1" width="2.625" customWidth="1"/>
    <col min="2" max="2" width="10.625" customWidth="1"/>
    <col min="3" max="4" width="15.625" customWidth="1"/>
    <col min="5" max="5" width="6.5" bestFit="1" customWidth="1"/>
  </cols>
  <sheetData>
    <row r="2" spans="2:5">
      <c r="B2" t="s">
        <v>2</v>
      </c>
    </row>
    <row r="3" spans="2:5" ht="14.25" thickBot="1"/>
    <row r="4" spans="2:5" ht="14.25" thickBot="1">
      <c r="B4" s="4" t="s">
        <v>3</v>
      </c>
      <c r="C4" s="5" t="s">
        <v>4</v>
      </c>
      <c r="D4" s="5" t="s">
        <v>5</v>
      </c>
      <c r="E4" s="6" t="s">
        <v>6</v>
      </c>
    </row>
    <row r="5" spans="2:5" ht="14.25" thickBot="1">
      <c r="B5" s="7">
        <v>0</v>
      </c>
      <c r="C5" s="8">
        <f>B5*100</f>
        <v>0</v>
      </c>
      <c r="D5" s="8">
        <v>100</v>
      </c>
      <c r="E5" s="9"/>
    </row>
    <row r="6" spans="2:5" ht="15" thickTop="1" thickBot="1">
      <c r="B6" s="10">
        <v>0</v>
      </c>
      <c r="C6" s="11">
        <f>B6^10</f>
        <v>0</v>
      </c>
      <c r="D6" s="11">
        <v>1000000</v>
      </c>
      <c r="E6" s="12"/>
    </row>
    <row r="7" spans="2:5" ht="15" thickTop="1" thickBot="1">
      <c r="B7" s="10">
        <v>0</v>
      </c>
      <c r="C7" s="11">
        <f>B7^0.1*SIN(E7)*100</f>
        <v>0</v>
      </c>
      <c r="D7" s="11">
        <v>10</v>
      </c>
      <c r="E7" s="12">
        <v>45</v>
      </c>
    </row>
    <row r="8" spans="2:5" ht="15" thickTop="1" thickBot="1">
      <c r="B8" s="10">
        <v>0</v>
      </c>
      <c r="C8" s="11">
        <f>B8/E8+B8</f>
        <v>0</v>
      </c>
      <c r="D8" s="11">
        <v>100</v>
      </c>
      <c r="E8" s="12">
        <v>10</v>
      </c>
    </row>
    <row r="9" spans="2:5" ht="15" thickTop="1" thickBot="1">
      <c r="B9" s="10">
        <v>0</v>
      </c>
      <c r="C9" s="11">
        <f>B9^(2/3)*E7/E8</f>
        <v>0</v>
      </c>
      <c r="D9" s="11">
        <v>3</v>
      </c>
      <c r="E9" s="12"/>
    </row>
    <row r="10" spans="2:5" ht="15" thickTop="1" thickBot="1">
      <c r="B10" s="10">
        <v>0</v>
      </c>
      <c r="C10" s="11">
        <f>E10*D7</f>
        <v>0</v>
      </c>
      <c r="D10" s="11">
        <v>6</v>
      </c>
      <c r="E10" s="12">
        <f>B10/D9</f>
        <v>0</v>
      </c>
    </row>
    <row r="11" spans="2:5" ht="15" thickTop="1" thickBot="1">
      <c r="B11" s="10">
        <v>0</v>
      </c>
      <c r="C11" s="11">
        <f>E11^(1/3)</f>
        <v>0</v>
      </c>
      <c r="D11" s="11">
        <v>10</v>
      </c>
      <c r="E11" s="12">
        <f>B11^3</f>
        <v>0</v>
      </c>
    </row>
    <row r="12" spans="2:5" ht="15" thickTop="1" thickBot="1">
      <c r="B12" s="13">
        <v>0</v>
      </c>
      <c r="C12" s="14">
        <f>B12+B12^2+B12^3+B12^4-E12^B12</f>
        <v>-1</v>
      </c>
      <c r="D12" s="14">
        <v>10000000000</v>
      </c>
      <c r="E12" s="15">
        <v>15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4"/>
  <sheetViews>
    <sheetView workbookViewId="0"/>
  </sheetViews>
  <sheetFormatPr defaultRowHeight="13.5"/>
  <cols>
    <col min="7" max="7" width="14.125" customWidth="1"/>
  </cols>
  <sheetData>
    <row r="2" spans="2:8">
      <c r="B2" t="s">
        <v>7</v>
      </c>
    </row>
    <row r="3" spans="2:8" ht="14.25" thickBot="1"/>
    <row r="4" spans="2:8" ht="14.25" thickBot="1">
      <c r="B4" s="16" t="s">
        <v>32</v>
      </c>
      <c r="C4" s="17" t="s">
        <v>8</v>
      </c>
      <c r="D4" s="17" t="s">
        <v>9</v>
      </c>
      <c r="E4" s="18" t="s">
        <v>4</v>
      </c>
      <c r="G4" s="19" t="s">
        <v>10</v>
      </c>
      <c r="H4" s="20">
        <v>5.0000000000000001E-4</v>
      </c>
    </row>
    <row r="5" spans="2:8">
      <c r="B5" s="21" t="s">
        <v>33</v>
      </c>
      <c r="C5" s="22">
        <v>15.25</v>
      </c>
      <c r="D5" s="23">
        <v>0.05</v>
      </c>
      <c r="E5" s="24">
        <f t="shared" ref="E5:E14" si="0">(C5-D5)*(1-$H$4)*$H$5^3</f>
        <v>15.192399999999999</v>
      </c>
      <c r="G5" s="25" t="s">
        <v>11</v>
      </c>
      <c r="H5" s="26">
        <v>1</v>
      </c>
    </row>
    <row r="6" spans="2:8">
      <c r="B6" s="27" t="s">
        <v>34</v>
      </c>
      <c r="C6" s="28">
        <v>63.1</v>
      </c>
      <c r="D6" s="29">
        <v>0.02</v>
      </c>
      <c r="E6" s="30">
        <f t="shared" si="0"/>
        <v>63.048459999999999</v>
      </c>
      <c r="G6" s="25" t="s">
        <v>12</v>
      </c>
      <c r="H6" s="31">
        <v>30</v>
      </c>
    </row>
    <row r="7" spans="2:8">
      <c r="B7" s="27" t="s">
        <v>35</v>
      </c>
      <c r="C7" s="28">
        <v>58.29</v>
      </c>
      <c r="D7" s="29">
        <v>0.08</v>
      </c>
      <c r="E7" s="30">
        <f t="shared" si="0"/>
        <v>58.180895000000007</v>
      </c>
    </row>
    <row r="8" spans="2:8">
      <c r="B8" s="27" t="s">
        <v>36</v>
      </c>
      <c r="C8" s="28">
        <v>31.71</v>
      </c>
      <c r="D8" s="29">
        <v>0.11</v>
      </c>
      <c r="E8" s="30">
        <f t="shared" si="0"/>
        <v>31.584200000000003</v>
      </c>
    </row>
    <row r="9" spans="2:8">
      <c r="B9" s="27" t="s">
        <v>37</v>
      </c>
      <c r="C9" s="28">
        <v>15.06</v>
      </c>
      <c r="D9" s="29">
        <v>0.03</v>
      </c>
      <c r="E9" s="30">
        <f t="shared" si="0"/>
        <v>15.022485000000001</v>
      </c>
    </row>
    <row r="10" spans="2:8">
      <c r="B10" s="27" t="s">
        <v>38</v>
      </c>
      <c r="C10" s="28">
        <v>23.8</v>
      </c>
      <c r="D10" s="29">
        <v>0.04</v>
      </c>
      <c r="E10" s="30">
        <f t="shared" si="0"/>
        <v>23.748120000000004</v>
      </c>
    </row>
    <row r="11" spans="2:8">
      <c r="B11" s="27" t="s">
        <v>39</v>
      </c>
      <c r="C11" s="28">
        <v>19.12</v>
      </c>
      <c r="D11" s="29">
        <v>0.01</v>
      </c>
      <c r="E11" s="30">
        <f t="shared" si="0"/>
        <v>19.100445000000001</v>
      </c>
    </row>
    <row r="12" spans="2:8">
      <c r="B12" s="27" t="s">
        <v>40</v>
      </c>
      <c r="C12" s="28">
        <v>44.13</v>
      </c>
      <c r="D12" s="29">
        <v>0</v>
      </c>
      <c r="E12" s="30">
        <f t="shared" si="0"/>
        <v>44.107935000000005</v>
      </c>
    </row>
    <row r="13" spans="2:8">
      <c r="B13" s="27" t="s">
        <v>41</v>
      </c>
      <c r="C13" s="28">
        <v>62.51</v>
      </c>
      <c r="D13" s="29">
        <v>0.02</v>
      </c>
      <c r="E13" s="30">
        <f t="shared" si="0"/>
        <v>62.458754999999996</v>
      </c>
    </row>
    <row r="14" spans="2:8">
      <c r="B14" s="27" t="s">
        <v>42</v>
      </c>
      <c r="C14" s="28">
        <v>24.68</v>
      </c>
      <c r="D14" s="29">
        <v>0.04</v>
      </c>
      <c r="E14" s="30">
        <f t="shared" si="0"/>
        <v>24.627680000000002</v>
      </c>
    </row>
    <row r="15" spans="2:8" ht="14.25" thickBot="1">
      <c r="B15" s="44" t="s">
        <v>13</v>
      </c>
      <c r="C15" s="45"/>
      <c r="D15" s="46"/>
      <c r="E15" s="32">
        <f>AVERAGE(E5:E14)</f>
        <v>35.707137500000002</v>
      </c>
    </row>
    <row r="20" spans="2:8">
      <c r="B20" t="s">
        <v>14</v>
      </c>
    </row>
    <row r="22" spans="2:8">
      <c r="B22" t="s">
        <v>15</v>
      </c>
    </row>
    <row r="23" spans="2:8">
      <c r="B23" s="33" t="s">
        <v>16</v>
      </c>
      <c r="C23" s="33" t="s">
        <v>17</v>
      </c>
      <c r="D23" s="33" t="s">
        <v>18</v>
      </c>
      <c r="E23" s="33" t="s">
        <v>19</v>
      </c>
      <c r="G23" t="s">
        <v>20</v>
      </c>
      <c r="H23" s="34">
        <v>5800</v>
      </c>
    </row>
    <row r="24" spans="2:8">
      <c r="B24" s="33" t="s">
        <v>21</v>
      </c>
      <c r="C24" s="35">
        <v>2500</v>
      </c>
      <c r="D24" s="26"/>
      <c r="E24" s="36">
        <f t="shared" ref="E24:E33" si="1">C24*D24</f>
        <v>0</v>
      </c>
    </row>
    <row r="25" spans="2:8">
      <c r="B25" s="33" t="s">
        <v>22</v>
      </c>
      <c r="C25" s="35">
        <v>2100</v>
      </c>
      <c r="D25" s="26"/>
      <c r="E25" s="36">
        <f t="shared" si="1"/>
        <v>0</v>
      </c>
    </row>
    <row r="26" spans="2:8">
      <c r="B26" s="33" t="s">
        <v>23</v>
      </c>
      <c r="C26" s="35">
        <v>2000</v>
      </c>
      <c r="D26" s="26"/>
      <c r="E26" s="36">
        <f t="shared" si="1"/>
        <v>0</v>
      </c>
    </row>
    <row r="27" spans="2:8">
      <c r="B27" s="33" t="s">
        <v>24</v>
      </c>
      <c r="C27" s="35">
        <v>1580</v>
      </c>
      <c r="D27" s="26"/>
      <c r="E27" s="36">
        <f t="shared" si="1"/>
        <v>0</v>
      </c>
    </row>
    <row r="28" spans="2:8">
      <c r="B28" s="33" t="s">
        <v>25</v>
      </c>
      <c r="C28" s="35">
        <v>1500</v>
      </c>
      <c r="D28" s="26"/>
      <c r="E28" s="36">
        <f t="shared" si="1"/>
        <v>0</v>
      </c>
    </row>
    <row r="29" spans="2:8">
      <c r="B29" s="33" t="s">
        <v>26</v>
      </c>
      <c r="C29" s="35">
        <v>950</v>
      </c>
      <c r="D29" s="26"/>
      <c r="E29" s="36">
        <f t="shared" si="1"/>
        <v>0</v>
      </c>
    </row>
    <row r="30" spans="2:8">
      <c r="B30" s="33" t="s">
        <v>27</v>
      </c>
      <c r="C30" s="35">
        <v>800</v>
      </c>
      <c r="D30" s="26"/>
      <c r="E30" s="36">
        <f t="shared" si="1"/>
        <v>0</v>
      </c>
    </row>
    <row r="31" spans="2:8">
      <c r="B31" s="33" t="s">
        <v>28</v>
      </c>
      <c r="C31" s="35">
        <v>450</v>
      </c>
      <c r="D31" s="26"/>
      <c r="E31" s="36">
        <f t="shared" si="1"/>
        <v>0</v>
      </c>
    </row>
    <row r="32" spans="2:8">
      <c r="B32" s="33" t="s">
        <v>29</v>
      </c>
      <c r="C32" s="35">
        <v>200</v>
      </c>
      <c r="D32" s="26"/>
      <c r="E32" s="36">
        <f t="shared" si="1"/>
        <v>0</v>
      </c>
    </row>
    <row r="33" spans="2:5">
      <c r="B33" s="33" t="s">
        <v>30</v>
      </c>
      <c r="C33" s="35">
        <v>120</v>
      </c>
      <c r="D33" s="26"/>
      <c r="E33" s="36">
        <f t="shared" si="1"/>
        <v>0</v>
      </c>
    </row>
    <row r="34" spans="2:5">
      <c r="B34" s="47" t="s">
        <v>31</v>
      </c>
      <c r="C34" s="48"/>
      <c r="D34" s="49"/>
      <c r="E34" s="36">
        <f>SUM(E24:E33)</f>
        <v>0</v>
      </c>
    </row>
  </sheetData>
  <dataConsolidate>
    <dataRefs count="1">
      <dataRef ref="C5" sheet="解説" r:id="rId1"/>
    </dataRefs>
  </dataConsolidate>
  <mergeCells count="2">
    <mergeCell ref="B15:D15"/>
    <mergeCell ref="B34:D34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4"/>
  <sheetViews>
    <sheetView workbookViewId="0"/>
  </sheetViews>
  <sheetFormatPr defaultRowHeight="13.5"/>
  <cols>
    <col min="7" max="7" width="14.125" customWidth="1"/>
    <col min="8" max="8" width="29.75" customWidth="1"/>
  </cols>
  <sheetData>
    <row r="2" spans="2:8">
      <c r="B2" t="s">
        <v>7</v>
      </c>
    </row>
    <row r="3" spans="2:8" ht="14.25" thickBot="1"/>
    <row r="4" spans="2:8" ht="14.25" thickBot="1">
      <c r="B4" s="16" t="s">
        <v>32</v>
      </c>
      <c r="C4" s="17" t="s">
        <v>8</v>
      </c>
      <c r="D4" s="17" t="s">
        <v>9</v>
      </c>
      <c r="E4" s="18" t="s">
        <v>4</v>
      </c>
      <c r="G4" s="19" t="s">
        <v>10</v>
      </c>
      <c r="H4" s="20">
        <v>5.0000000000000001E-4</v>
      </c>
    </row>
    <row r="5" spans="2:8">
      <c r="B5" s="21" t="s">
        <v>33</v>
      </c>
      <c r="C5" s="22">
        <v>15.25</v>
      </c>
      <c r="D5" s="23">
        <v>0.05</v>
      </c>
      <c r="E5" s="24">
        <f t="shared" ref="E5:E14" si="0">(C5-D5)*(1-$H$4)*$H$5^3</f>
        <v>12.764184373669165</v>
      </c>
      <c r="G5" s="25" t="s">
        <v>11</v>
      </c>
      <c r="H5" s="26">
        <v>0.94360208997123884</v>
      </c>
    </row>
    <row r="6" spans="2:8">
      <c r="B6" s="27" t="s">
        <v>34</v>
      </c>
      <c r="C6" s="28">
        <v>63.1</v>
      </c>
      <c r="D6" s="29">
        <v>0.02</v>
      </c>
      <c r="E6" s="30">
        <f t="shared" si="0"/>
        <v>52.971365150727038</v>
      </c>
      <c r="G6" s="25" t="s">
        <v>12</v>
      </c>
      <c r="H6" s="31">
        <v>30</v>
      </c>
    </row>
    <row r="7" spans="2:8">
      <c r="B7" s="27" t="s">
        <v>35</v>
      </c>
      <c r="C7" s="28">
        <v>58.29</v>
      </c>
      <c r="D7" s="29">
        <v>0.08</v>
      </c>
      <c r="E7" s="30">
        <f t="shared" si="0"/>
        <v>48.881787657321205</v>
      </c>
    </row>
    <row r="8" spans="2:8">
      <c r="B8" s="27" t="s">
        <v>36</v>
      </c>
      <c r="C8" s="28">
        <v>31.71</v>
      </c>
      <c r="D8" s="29">
        <v>0.11</v>
      </c>
      <c r="E8" s="30">
        <f t="shared" si="0"/>
        <v>26.536067513680639</v>
      </c>
    </row>
    <row r="9" spans="2:8">
      <c r="B9" s="27" t="s">
        <v>37</v>
      </c>
      <c r="C9" s="28">
        <v>15.06</v>
      </c>
      <c r="D9" s="29">
        <v>0.03</v>
      </c>
      <c r="E9" s="30">
        <f t="shared" si="0"/>
        <v>12.621427048437342</v>
      </c>
    </row>
    <row r="10" spans="2:8">
      <c r="B10" s="27" t="s">
        <v>38</v>
      </c>
      <c r="C10" s="28">
        <v>23.8</v>
      </c>
      <c r="D10" s="29">
        <v>0.04</v>
      </c>
      <c r="E10" s="30">
        <f t="shared" si="0"/>
        <v>19.952435573577596</v>
      </c>
    </row>
    <row r="11" spans="2:8">
      <c r="B11" s="27" t="s">
        <v>39</v>
      </c>
      <c r="C11" s="28">
        <v>19.12</v>
      </c>
      <c r="D11" s="29">
        <v>0.01</v>
      </c>
      <c r="E11" s="30">
        <f t="shared" si="0"/>
        <v>16.04760285400117</v>
      </c>
    </row>
    <row r="12" spans="2:8">
      <c r="B12" s="27" t="s">
        <v>40</v>
      </c>
      <c r="C12" s="28">
        <v>44.13</v>
      </c>
      <c r="D12" s="29">
        <v>0</v>
      </c>
      <c r="E12" s="30">
        <f t="shared" si="0"/>
        <v>37.058122132238182</v>
      </c>
    </row>
    <row r="13" spans="2:8">
      <c r="B13" s="27" t="s">
        <v>41</v>
      </c>
      <c r="C13" s="28">
        <v>62.51</v>
      </c>
      <c r="D13" s="29">
        <v>0.02</v>
      </c>
      <c r="E13" s="30">
        <f t="shared" si="0"/>
        <v>52.475913257275408</v>
      </c>
    </row>
    <row r="14" spans="2:8">
      <c r="B14" s="27" t="s">
        <v>42</v>
      </c>
      <c r="C14" s="28">
        <v>24.68</v>
      </c>
      <c r="D14" s="29">
        <v>0.04</v>
      </c>
      <c r="E14" s="30">
        <f t="shared" si="0"/>
        <v>20.69141466889528</v>
      </c>
    </row>
    <row r="15" spans="2:8" ht="14.25" thickBot="1">
      <c r="B15" s="44" t="s">
        <v>13</v>
      </c>
      <c r="C15" s="45"/>
      <c r="D15" s="46"/>
      <c r="E15" s="32">
        <f>AVERAGE(E5:E14)</f>
        <v>30.0000320229823</v>
      </c>
    </row>
    <row r="20" spans="2:8">
      <c r="B20" t="s">
        <v>14</v>
      </c>
    </row>
    <row r="22" spans="2:8">
      <c r="B22" t="s">
        <v>15</v>
      </c>
    </row>
    <row r="23" spans="2:8">
      <c r="B23" s="33" t="s">
        <v>16</v>
      </c>
      <c r="C23" s="33" t="s">
        <v>17</v>
      </c>
      <c r="D23" s="33" t="s">
        <v>18</v>
      </c>
      <c r="E23" s="33" t="s">
        <v>19</v>
      </c>
      <c r="G23" t="s">
        <v>20</v>
      </c>
      <c r="H23" s="34">
        <v>5800</v>
      </c>
    </row>
    <row r="24" spans="2:8">
      <c r="B24" s="33" t="s">
        <v>21</v>
      </c>
      <c r="C24" s="35">
        <v>2500</v>
      </c>
      <c r="D24" s="37">
        <f>IF(MOD($H$24,2)&gt;=1,1,0)</f>
        <v>1</v>
      </c>
      <c r="E24" s="36">
        <f t="shared" ref="E24:E33" si="1">C24*D24</f>
        <v>2500</v>
      </c>
      <c r="G24" s="38" t="s">
        <v>43</v>
      </c>
      <c r="H24" s="39">
        <f>ABS(INT(H25))</f>
        <v>11689</v>
      </c>
    </row>
    <row r="25" spans="2:8">
      <c r="B25" s="33" t="s">
        <v>22</v>
      </c>
      <c r="C25" s="35">
        <v>2100</v>
      </c>
      <c r="D25" s="37">
        <f>IF(MOD($H$24,4)&gt;=2,1,0)</f>
        <v>0</v>
      </c>
      <c r="E25" s="36">
        <f t="shared" si="1"/>
        <v>0</v>
      </c>
      <c r="G25" s="38" t="s">
        <v>43</v>
      </c>
      <c r="H25" s="26">
        <v>11689.16974745237</v>
      </c>
    </row>
    <row r="26" spans="2:8">
      <c r="B26" s="33" t="s">
        <v>23</v>
      </c>
      <c r="C26" s="35">
        <v>2000</v>
      </c>
      <c r="D26" s="37">
        <f>IF(MOD($H$24,8)&gt;=4,1,0)</f>
        <v>0</v>
      </c>
      <c r="E26" s="36">
        <f t="shared" si="1"/>
        <v>0</v>
      </c>
    </row>
    <row r="27" spans="2:8">
      <c r="B27" s="33" t="s">
        <v>24</v>
      </c>
      <c r="C27" s="35">
        <v>1580</v>
      </c>
      <c r="D27" s="37">
        <f>IF(MOD($H$24,16)&gt;=8,1,0)</f>
        <v>1</v>
      </c>
      <c r="E27" s="36">
        <f t="shared" si="1"/>
        <v>1580</v>
      </c>
    </row>
    <row r="28" spans="2:8">
      <c r="B28" s="33" t="s">
        <v>25</v>
      </c>
      <c r="C28" s="35">
        <v>1500</v>
      </c>
      <c r="D28" s="37">
        <f>IF(MOD($H$24,32)&gt;=16,1,0)</f>
        <v>0</v>
      </c>
      <c r="E28" s="36">
        <f t="shared" si="1"/>
        <v>0</v>
      </c>
    </row>
    <row r="29" spans="2:8">
      <c r="B29" s="33" t="s">
        <v>26</v>
      </c>
      <c r="C29" s="35">
        <v>950</v>
      </c>
      <c r="D29" s="37">
        <f>IF(MOD($H$24,64)&gt;=32,1,0)</f>
        <v>1</v>
      </c>
      <c r="E29" s="36">
        <f t="shared" si="1"/>
        <v>950</v>
      </c>
    </row>
    <row r="30" spans="2:8">
      <c r="B30" s="33" t="s">
        <v>27</v>
      </c>
      <c r="C30" s="35">
        <v>800</v>
      </c>
      <c r="D30" s="37">
        <f>IF(MOD($H$24,128)&gt;=64,1,0)</f>
        <v>0</v>
      </c>
      <c r="E30" s="36">
        <f t="shared" si="1"/>
        <v>0</v>
      </c>
    </row>
    <row r="31" spans="2:8">
      <c r="B31" s="33" t="s">
        <v>28</v>
      </c>
      <c r="C31" s="35">
        <v>450</v>
      </c>
      <c r="D31" s="37">
        <f>IF(MOD($H$24,256)&gt;=128,1,0)</f>
        <v>1</v>
      </c>
      <c r="E31" s="36">
        <f t="shared" si="1"/>
        <v>450</v>
      </c>
    </row>
    <row r="32" spans="2:8">
      <c r="B32" s="33" t="s">
        <v>29</v>
      </c>
      <c r="C32" s="35">
        <v>200</v>
      </c>
      <c r="D32" s="37">
        <f>IF(MOD($H$24,512)&gt;=256,1,0)</f>
        <v>1</v>
      </c>
      <c r="E32" s="36">
        <f t="shared" si="1"/>
        <v>200</v>
      </c>
    </row>
    <row r="33" spans="2:5">
      <c r="B33" s="33" t="s">
        <v>30</v>
      </c>
      <c r="C33" s="35">
        <v>120</v>
      </c>
      <c r="D33" s="37">
        <f>IF($H$24&gt;=512,1,0)</f>
        <v>1</v>
      </c>
      <c r="E33" s="36">
        <f t="shared" si="1"/>
        <v>120</v>
      </c>
    </row>
    <row r="34" spans="2:5">
      <c r="B34" s="47" t="s">
        <v>31</v>
      </c>
      <c r="C34" s="49"/>
      <c r="D34" s="37">
        <f>SUM(D24:D33)</f>
        <v>6</v>
      </c>
      <c r="E34" s="36">
        <f>SUM(E24:E33)</f>
        <v>5800</v>
      </c>
    </row>
  </sheetData>
  <dataConsolidate>
    <dataRefs count="1">
      <dataRef ref="C5" sheet="解説" r:id="rId1"/>
    </dataRefs>
  </dataConsolidate>
  <mergeCells count="2">
    <mergeCell ref="B34:C34"/>
    <mergeCell ref="B15:D15"/>
  </mergeCells>
  <phoneticPr fontId="1"/>
  <dataValidations count="1">
    <dataValidation type="whole" allowBlank="1" showInputMessage="1" showErrorMessage="1" sqref="H24">
      <formula1>0</formula1>
      <formula2>1023</formula2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解説</vt:lpstr>
      <vt:lpstr>練習</vt:lpstr>
      <vt:lpstr>課題</vt:lpstr>
      <vt:lpstr>解答</vt:lpstr>
    </vt:vector>
  </TitlesOfParts>
  <Company>本音のCAD･CAM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ゴールシーク</dc:title>
  <dc:creator>N/T</dc:creator>
  <cp:lastModifiedBy>amaterus</cp:lastModifiedBy>
  <dcterms:created xsi:type="dcterms:W3CDTF">2007-02-24T03:43:50Z</dcterms:created>
  <dcterms:modified xsi:type="dcterms:W3CDTF">2017-04-18T02:10:53Z</dcterms:modified>
</cp:coreProperties>
</file>